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0" windowWidth="20520" windowHeight="8865"/>
  </bookViews>
  <sheets>
    <sheet name="Юн 7-8 кл" sheetId="1" r:id="rId1"/>
    <sheet name="Дев 7-8 кл" sheetId="2" r:id="rId2"/>
    <sheet name="Юн 9-11 кл" sheetId="3" r:id="rId3"/>
    <sheet name="Дев 9-11 кл (2)" sheetId="6" r:id="rId4"/>
  </sheets>
  <calcPr calcId="145621"/>
</workbook>
</file>

<file path=xl/calcChain.xml><?xml version="1.0" encoding="utf-8"?>
<calcChain xmlns="http://schemas.openxmlformats.org/spreadsheetml/2006/main">
  <c r="E12" i="6"/>
  <c r="E13"/>
  <c r="E16"/>
  <c r="E14"/>
  <c r="E3"/>
  <c r="E6"/>
  <c r="E8"/>
  <c r="E4"/>
  <c r="E10"/>
  <c r="E18" i="3"/>
  <c r="E12"/>
  <c r="E19"/>
  <c r="E14"/>
  <c r="E15"/>
  <c r="E9"/>
  <c r="E8"/>
  <c r="E5"/>
  <c r="E3"/>
  <c r="E11" i="2"/>
  <c r="E7"/>
  <c r="E4"/>
  <c r="E5"/>
  <c r="E12"/>
  <c r="E9"/>
  <c r="E8"/>
  <c r="E10"/>
  <c r="E5" i="1"/>
  <c r="E10"/>
  <c r="E4"/>
  <c r="E3"/>
  <c r="E6"/>
  <c r="E11"/>
  <c r="E14"/>
  <c r="E2"/>
  <c r="E8"/>
  <c r="E64" i="6" l="1"/>
  <c r="E63"/>
  <c r="E62"/>
  <c r="E61"/>
  <c r="E60"/>
  <c r="E59"/>
  <c r="E58"/>
  <c r="E57"/>
  <c r="E56"/>
  <c r="E55"/>
  <c r="E54"/>
  <c r="J53"/>
  <c r="K10" s="1"/>
  <c r="H53"/>
  <c r="E53"/>
  <c r="K51"/>
  <c r="I51"/>
  <c r="G51"/>
  <c r="E51"/>
  <c r="L51" s="1"/>
  <c r="K50"/>
  <c r="I50"/>
  <c r="G50"/>
  <c r="E50"/>
  <c r="L50" s="1"/>
  <c r="K49"/>
  <c r="I49"/>
  <c r="G49"/>
  <c r="E49"/>
  <c r="L49" s="1"/>
  <c r="K48"/>
  <c r="I48"/>
  <c r="G48"/>
  <c r="E48"/>
  <c r="L48" s="1"/>
  <c r="K47"/>
  <c r="I47"/>
  <c r="G47"/>
  <c r="E47"/>
  <c r="L47" s="1"/>
  <c r="K46"/>
  <c r="I46"/>
  <c r="G46"/>
  <c r="E46"/>
  <c r="L46" s="1"/>
  <c r="K45"/>
  <c r="I45"/>
  <c r="G45"/>
  <c r="E45"/>
  <c r="L45" s="1"/>
  <c r="K44"/>
  <c r="I44"/>
  <c r="G44"/>
  <c r="E44"/>
  <c r="L44" s="1"/>
  <c r="K43"/>
  <c r="I43"/>
  <c r="G43"/>
  <c r="E43"/>
  <c r="L43" s="1"/>
  <c r="K42"/>
  <c r="I42"/>
  <c r="G42"/>
  <c r="E42"/>
  <c r="L42" s="1"/>
  <c r="K41"/>
  <c r="I41"/>
  <c r="G41"/>
  <c r="E41"/>
  <c r="L41" s="1"/>
  <c r="K40"/>
  <c r="I40"/>
  <c r="G40"/>
  <c r="E40"/>
  <c r="L40" s="1"/>
  <c r="K39"/>
  <c r="I39"/>
  <c r="G39"/>
  <c r="E39"/>
  <c r="L39" s="1"/>
  <c r="K38"/>
  <c r="I38"/>
  <c r="G38"/>
  <c r="E38"/>
  <c r="L38" s="1"/>
  <c r="K37"/>
  <c r="I37"/>
  <c r="G37"/>
  <c r="E37"/>
  <c r="L37" s="1"/>
  <c r="K36"/>
  <c r="I36"/>
  <c r="G36"/>
  <c r="E36"/>
  <c r="L36" s="1"/>
  <c r="K35"/>
  <c r="I35"/>
  <c r="G35"/>
  <c r="E35"/>
  <c r="L35" s="1"/>
  <c r="K34"/>
  <c r="I34"/>
  <c r="G34"/>
  <c r="E34"/>
  <c r="L34" s="1"/>
  <c r="K33"/>
  <c r="I33"/>
  <c r="G33"/>
  <c r="E33"/>
  <c r="K32"/>
  <c r="I32"/>
  <c r="G32"/>
  <c r="E32"/>
  <c r="L32" s="1"/>
  <c r="K31"/>
  <c r="I31"/>
  <c r="G31"/>
  <c r="E31"/>
  <c r="L31" s="1"/>
  <c r="K30"/>
  <c r="I30"/>
  <c r="G30"/>
  <c r="E30"/>
  <c r="K29"/>
  <c r="I29"/>
  <c r="G29"/>
  <c r="E29"/>
  <c r="L29" s="1"/>
  <c r="K28"/>
  <c r="I28"/>
  <c r="G28"/>
  <c r="E28"/>
  <c r="L28" s="1"/>
  <c r="K27"/>
  <c r="I27"/>
  <c r="G27"/>
  <c r="E27"/>
  <c r="L27" s="1"/>
  <c r="K26"/>
  <c r="I26"/>
  <c r="G26"/>
  <c r="E26"/>
  <c r="L26" s="1"/>
  <c r="K25"/>
  <c r="I25"/>
  <c r="G25"/>
  <c r="E25"/>
  <c r="L25" s="1"/>
  <c r="K24"/>
  <c r="I24"/>
  <c r="G24"/>
  <c r="E24"/>
  <c r="L24" s="1"/>
  <c r="K23"/>
  <c r="I23"/>
  <c r="G23"/>
  <c r="E23"/>
  <c r="L23" s="1"/>
  <c r="K22"/>
  <c r="I22"/>
  <c r="G22"/>
  <c r="E22"/>
  <c r="L22" s="1"/>
  <c r="K21"/>
  <c r="I21"/>
  <c r="G21"/>
  <c r="E21"/>
  <c r="L21" s="1"/>
  <c r="K20"/>
  <c r="I20"/>
  <c r="G20"/>
  <c r="E20"/>
  <c r="K19"/>
  <c r="I19"/>
  <c r="G19"/>
  <c r="E19"/>
  <c r="K18"/>
  <c r="I18"/>
  <c r="G18"/>
  <c r="E18"/>
  <c r="L18" s="1"/>
  <c r="I10"/>
  <c r="G10"/>
  <c r="K4"/>
  <c r="I4"/>
  <c r="G4"/>
  <c r="I8"/>
  <c r="G8"/>
  <c r="K6"/>
  <c r="I6"/>
  <c r="G6"/>
  <c r="I3"/>
  <c r="G3"/>
  <c r="K14"/>
  <c r="I14"/>
  <c r="G14"/>
  <c r="I16"/>
  <c r="G16"/>
  <c r="K13"/>
  <c r="I13"/>
  <c r="G13"/>
  <c r="L13" s="1"/>
  <c r="I12"/>
  <c r="G12"/>
  <c r="K17"/>
  <c r="I17"/>
  <c r="G17"/>
  <c r="E17"/>
  <c r="K15"/>
  <c r="I15"/>
  <c r="G15"/>
  <c r="E15"/>
  <c r="K11"/>
  <c r="I11"/>
  <c r="G11"/>
  <c r="E11"/>
  <c r="K5"/>
  <c r="I5"/>
  <c r="G5"/>
  <c r="E5"/>
  <c r="K9"/>
  <c r="I9"/>
  <c r="G9"/>
  <c r="E9"/>
  <c r="K7"/>
  <c r="I7"/>
  <c r="G7"/>
  <c r="E7"/>
  <c r="K2"/>
  <c r="I2"/>
  <c r="G2"/>
  <c r="E2"/>
  <c r="K12" l="1"/>
  <c r="K16"/>
  <c r="K3"/>
  <c r="K8"/>
  <c r="L4"/>
  <c r="L17"/>
  <c r="L6"/>
  <c r="L8"/>
  <c r="L9"/>
  <c r="L19"/>
  <c r="L20"/>
  <c r="L12"/>
  <c r="L2"/>
  <c r="L33"/>
  <c r="L7"/>
  <c r="L16"/>
  <c r="L14"/>
  <c r="L3"/>
  <c r="M46" s="1"/>
  <c r="L10"/>
  <c r="L30"/>
  <c r="L5"/>
  <c r="L11"/>
  <c r="L15"/>
  <c r="M42"/>
  <c r="M50"/>
  <c r="M33"/>
  <c r="M25" l="1"/>
  <c r="M37"/>
  <c r="M38"/>
  <c r="M29"/>
  <c r="M21"/>
  <c r="M48"/>
  <c r="M44"/>
  <c r="M30"/>
  <c r="M22"/>
  <c r="M40"/>
  <c r="M34"/>
  <c r="M26"/>
  <c r="M35"/>
  <c r="M31"/>
  <c r="M27"/>
  <c r="M23"/>
  <c r="M51"/>
  <c r="M49"/>
  <c r="M47"/>
  <c r="M45"/>
  <c r="M43"/>
  <c r="M41"/>
  <c r="M39"/>
  <c r="M36"/>
  <c r="M32"/>
  <c r="M28"/>
  <c r="M24"/>
  <c r="M20"/>
  <c r="I17" i="1" l="1"/>
  <c r="I19"/>
  <c r="I9"/>
  <c r="G17"/>
  <c r="G19"/>
  <c r="G9"/>
  <c r="G13"/>
  <c r="G15"/>
  <c r="G5"/>
  <c r="G10"/>
  <c r="G4"/>
  <c r="G3"/>
  <c r="G6"/>
  <c r="E17"/>
  <c r="E19"/>
  <c r="E9"/>
  <c r="E13"/>
  <c r="E15"/>
  <c r="I6" i="2" l="1"/>
  <c r="I2"/>
  <c r="I3"/>
  <c r="I11"/>
  <c r="I7"/>
  <c r="I4"/>
  <c r="I5"/>
  <c r="I12"/>
  <c r="I9"/>
  <c r="I8"/>
  <c r="I10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3"/>
  <c r="I54"/>
  <c r="I55"/>
  <c r="I56"/>
  <c r="I57"/>
  <c r="I13"/>
  <c r="I16" i="1"/>
  <c r="I7"/>
  <c r="I21"/>
  <c r="I18"/>
  <c r="I20"/>
  <c r="I13"/>
  <c r="I15"/>
  <c r="I5"/>
  <c r="I10"/>
  <c r="I4"/>
  <c r="I3"/>
  <c r="I6"/>
  <c r="I11"/>
  <c r="I14"/>
  <c r="I2"/>
  <c r="I8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3"/>
  <c r="I54"/>
  <c r="I55"/>
  <c r="I56"/>
  <c r="I57"/>
  <c r="I12"/>
  <c r="K22" l="1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E11" i="3" l="1"/>
  <c r="E13"/>
  <c r="E17"/>
  <c r="E16"/>
  <c r="E4"/>
  <c r="E2"/>
  <c r="E6"/>
  <c r="E10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3"/>
  <c r="E54"/>
  <c r="E7"/>
  <c r="E6" i="2"/>
  <c r="E2"/>
  <c r="E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13"/>
  <c r="E16" i="1"/>
  <c r="E7"/>
  <c r="E21"/>
  <c r="E18"/>
  <c r="E20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12"/>
  <c r="E55" i="3" l="1"/>
  <c r="E56"/>
  <c r="E57"/>
  <c r="E58"/>
  <c r="E59"/>
  <c r="E60"/>
  <c r="E61"/>
  <c r="E62"/>
  <c r="E63"/>
  <c r="E64"/>
  <c r="E65"/>
  <c r="E66"/>
  <c r="E67"/>
  <c r="E68"/>
  <c r="E69"/>
  <c r="E70"/>
  <c r="E71"/>
  <c r="E48" i="2"/>
  <c r="E49"/>
  <c r="E50"/>
  <c r="E51"/>
  <c r="E53"/>
  <c r="E54"/>
  <c r="E55"/>
  <c r="E56"/>
  <c r="E57"/>
  <c r="E58"/>
  <c r="E45" i="1"/>
  <c r="E46"/>
  <c r="E47"/>
  <c r="E48"/>
  <c r="E49"/>
  <c r="E50"/>
  <c r="E51"/>
  <c r="E53"/>
  <c r="E54"/>
  <c r="E55"/>
  <c r="E56"/>
  <c r="E57"/>
  <c r="G16"/>
  <c r="G7"/>
  <c r="G21"/>
  <c r="G18"/>
  <c r="G20"/>
  <c r="G11"/>
  <c r="G14"/>
  <c r="G2"/>
  <c r="G8"/>
  <c r="G22"/>
  <c r="L22" s="1"/>
  <c r="G23"/>
  <c r="G24"/>
  <c r="G25"/>
  <c r="G26"/>
  <c r="L26" s="1"/>
  <c r="G27"/>
  <c r="L27" s="1"/>
  <c r="G28"/>
  <c r="L28" s="1"/>
  <c r="G29"/>
  <c r="G30"/>
  <c r="L30" s="1"/>
  <c r="G31"/>
  <c r="L31" s="1"/>
  <c r="G32"/>
  <c r="L32" s="1"/>
  <c r="G33"/>
  <c r="G34"/>
  <c r="L34" s="1"/>
  <c r="G35"/>
  <c r="L35" s="1"/>
  <c r="G36"/>
  <c r="L36" s="1"/>
  <c r="G37"/>
  <c r="G38"/>
  <c r="L38" s="1"/>
  <c r="G39"/>
  <c r="L39" s="1"/>
  <c r="G40"/>
  <c r="L40" s="1"/>
  <c r="G41"/>
  <c r="G42"/>
  <c r="L42" s="1"/>
  <c r="G43"/>
  <c r="L43" s="1"/>
  <c r="G44"/>
  <c r="L44" s="1"/>
  <c r="G45"/>
  <c r="G46"/>
  <c r="L46" s="1"/>
  <c r="G47"/>
  <c r="G48"/>
  <c r="L48" s="1"/>
  <c r="G49"/>
  <c r="G50"/>
  <c r="G51"/>
  <c r="G12"/>
  <c r="J53"/>
  <c r="K51"/>
  <c r="K50"/>
  <c r="K49"/>
  <c r="G13" i="2"/>
  <c r="G6"/>
  <c r="J53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0"/>
  <c r="K8"/>
  <c r="K9"/>
  <c r="K12"/>
  <c r="K5"/>
  <c r="K4"/>
  <c r="K7"/>
  <c r="K11"/>
  <c r="K3"/>
  <c r="K2"/>
  <c r="K6"/>
  <c r="K13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0"/>
  <c r="G8"/>
  <c r="G9"/>
  <c r="G12"/>
  <c r="G5"/>
  <c r="G4"/>
  <c r="G7"/>
  <c r="G11"/>
  <c r="G3"/>
  <c r="G2"/>
  <c r="J53" i="3"/>
  <c r="K7" s="1"/>
  <c r="H53"/>
  <c r="I7" s="1"/>
  <c r="K51"/>
  <c r="I51"/>
  <c r="G51"/>
  <c r="K50"/>
  <c r="I50"/>
  <c r="G50"/>
  <c r="K49"/>
  <c r="I49"/>
  <c r="G49"/>
  <c r="K48"/>
  <c r="I48"/>
  <c r="G48"/>
  <c r="L48" s="1"/>
  <c r="K47"/>
  <c r="I47"/>
  <c r="G47"/>
  <c r="K46"/>
  <c r="I46"/>
  <c r="G46"/>
  <c r="L46" s="1"/>
  <c r="K45"/>
  <c r="I45"/>
  <c r="G45"/>
  <c r="K44"/>
  <c r="I44"/>
  <c r="G44"/>
  <c r="L44" s="1"/>
  <c r="K43"/>
  <c r="I43"/>
  <c r="G43"/>
  <c r="K42"/>
  <c r="I42"/>
  <c r="G42"/>
  <c r="K41"/>
  <c r="I41"/>
  <c r="G41"/>
  <c r="K40"/>
  <c r="I40"/>
  <c r="G40"/>
  <c r="L40" s="1"/>
  <c r="K39"/>
  <c r="I39"/>
  <c r="G39"/>
  <c r="K38"/>
  <c r="I38"/>
  <c r="G38"/>
  <c r="L38" s="1"/>
  <c r="K37"/>
  <c r="I37"/>
  <c r="G37"/>
  <c r="K36"/>
  <c r="I36"/>
  <c r="G36"/>
  <c r="L36" s="1"/>
  <c r="K35"/>
  <c r="I35"/>
  <c r="G35"/>
  <c r="K34"/>
  <c r="I34"/>
  <c r="G34"/>
  <c r="K33"/>
  <c r="I33"/>
  <c r="G33"/>
  <c r="K32"/>
  <c r="I32"/>
  <c r="G32"/>
  <c r="L32" s="1"/>
  <c r="K31"/>
  <c r="I31"/>
  <c r="G31"/>
  <c r="K30"/>
  <c r="I30"/>
  <c r="G30"/>
  <c r="L30" s="1"/>
  <c r="K29"/>
  <c r="I29"/>
  <c r="G29"/>
  <c r="K28"/>
  <c r="I28"/>
  <c r="G28"/>
  <c r="L28" s="1"/>
  <c r="K27"/>
  <c r="I27"/>
  <c r="G27"/>
  <c r="K26"/>
  <c r="I26"/>
  <c r="G26"/>
  <c r="K25"/>
  <c r="I25"/>
  <c r="G25"/>
  <c r="K24"/>
  <c r="I24"/>
  <c r="G24"/>
  <c r="L24" s="1"/>
  <c r="K23"/>
  <c r="I23"/>
  <c r="G23"/>
  <c r="K22"/>
  <c r="I22"/>
  <c r="G22"/>
  <c r="L22" s="1"/>
  <c r="K21"/>
  <c r="I21"/>
  <c r="G21"/>
  <c r="K20"/>
  <c r="I20"/>
  <c r="G20"/>
  <c r="L20" s="1"/>
  <c r="K3"/>
  <c r="I3"/>
  <c r="G3"/>
  <c r="K5"/>
  <c r="G5"/>
  <c r="K8"/>
  <c r="G8"/>
  <c r="K9"/>
  <c r="G9"/>
  <c r="K15"/>
  <c r="G15"/>
  <c r="K14"/>
  <c r="G14"/>
  <c r="K19"/>
  <c r="G19"/>
  <c r="K12"/>
  <c r="G12"/>
  <c r="K18"/>
  <c r="I18"/>
  <c r="G18"/>
  <c r="K10"/>
  <c r="G10"/>
  <c r="K6"/>
  <c r="G6"/>
  <c r="K2"/>
  <c r="G2"/>
  <c r="K4"/>
  <c r="G4"/>
  <c r="K16"/>
  <c r="G16"/>
  <c r="K17"/>
  <c r="G17"/>
  <c r="G13"/>
  <c r="G11"/>
  <c r="G7"/>
  <c r="K13"/>
  <c r="K11"/>
  <c r="L24" i="1"/>
  <c r="L29"/>
  <c r="L33"/>
  <c r="L37"/>
  <c r="L41"/>
  <c r="L45"/>
  <c r="L49"/>
  <c r="L26" i="3"/>
  <c r="L34"/>
  <c r="L42"/>
  <c r="L50"/>
  <c r="L51" i="2"/>
  <c r="L13"/>
  <c r="L6"/>
  <c r="L2"/>
  <c r="L3"/>
  <c r="L11"/>
  <c r="L7"/>
  <c r="L4"/>
  <c r="L5"/>
  <c r="L12"/>
  <c r="L9"/>
  <c r="L8"/>
  <c r="L10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I4" i="3" l="1"/>
  <c r="I15"/>
  <c r="I13"/>
  <c r="L13" s="1"/>
  <c r="I17"/>
  <c r="I6"/>
  <c r="L6" s="1"/>
  <c r="I19"/>
  <c r="I8"/>
  <c r="L19"/>
  <c r="L47" i="1"/>
  <c r="L51"/>
  <c r="L4" i="3"/>
  <c r="L18"/>
  <c r="I11"/>
  <c r="L11" s="1"/>
  <c r="I16"/>
  <c r="I2"/>
  <c r="L2" s="1"/>
  <c r="I10"/>
  <c r="L10" s="1"/>
  <c r="I12"/>
  <c r="L12" s="1"/>
  <c r="I14"/>
  <c r="L14" s="1"/>
  <c r="I9"/>
  <c r="L9" s="1"/>
  <c r="I5"/>
  <c r="L5" s="1"/>
  <c r="L15"/>
  <c r="M41" i="2"/>
  <c r="K5" i="1"/>
  <c r="L5" s="1"/>
  <c r="K4"/>
  <c r="L4" s="1"/>
  <c r="K10"/>
  <c r="K3"/>
  <c r="L3" s="1"/>
  <c r="K11"/>
  <c r="K2"/>
  <c r="L2" s="1"/>
  <c r="K6"/>
  <c r="K14"/>
  <c r="K8"/>
  <c r="L11"/>
  <c r="L8" i="3"/>
  <c r="L3"/>
  <c r="L21"/>
  <c r="L23"/>
  <c r="L25"/>
  <c r="L16"/>
  <c r="M24" i="2"/>
  <c r="M19"/>
  <c r="K7" i="1"/>
  <c r="L7" s="1"/>
  <c r="K18"/>
  <c r="K17"/>
  <c r="K9"/>
  <c r="L9" s="1"/>
  <c r="K15"/>
  <c r="K16"/>
  <c r="K21"/>
  <c r="L21" s="1"/>
  <c r="K20"/>
  <c r="K19"/>
  <c r="L19" s="1"/>
  <c r="K13"/>
  <c r="L13" s="1"/>
  <c r="L17"/>
  <c r="M26" i="2"/>
  <c r="M35"/>
  <c r="K12" i="1"/>
  <c r="L27" i="3"/>
  <c r="L29"/>
  <c r="L31"/>
  <c r="L33"/>
  <c r="L35"/>
  <c r="L37"/>
  <c r="L39"/>
  <c r="L41"/>
  <c r="L43"/>
  <c r="L45"/>
  <c r="L47"/>
  <c r="L17"/>
  <c r="M42" i="2"/>
  <c r="M40"/>
  <c r="M25"/>
  <c r="L49" i="3"/>
  <c r="L51"/>
  <c r="L7"/>
  <c r="L16" i="1"/>
  <c r="L50"/>
  <c r="L18"/>
  <c r="M27" i="2"/>
  <c r="M49"/>
  <c r="M43"/>
  <c r="M33"/>
  <c r="M31"/>
  <c r="M23"/>
  <c r="M47"/>
  <c r="M45"/>
  <c r="M39"/>
  <c r="M37"/>
  <c r="M29"/>
  <c r="M21"/>
  <c r="M50"/>
  <c r="M46"/>
  <c r="M38"/>
  <c r="M30"/>
  <c r="M22"/>
  <c r="M44"/>
  <c r="M36"/>
  <c r="M28"/>
  <c r="M20"/>
  <c r="M51"/>
  <c r="M32"/>
  <c r="M48"/>
  <c r="M34"/>
  <c r="L10" i="1"/>
  <c r="L15"/>
  <c r="L12"/>
  <c r="L25"/>
  <c r="L23"/>
  <c r="L8"/>
  <c r="L14"/>
  <c r="L6"/>
  <c r="L20"/>
  <c r="M40" i="3" l="1"/>
  <c r="M48"/>
  <c r="M41"/>
  <c r="M42"/>
  <c r="M47"/>
  <c r="M45"/>
  <c r="M39"/>
  <c r="M46"/>
  <c r="M43"/>
  <c r="M38"/>
  <c r="M44"/>
  <c r="M50"/>
  <c r="M49"/>
  <c r="M51"/>
  <c r="M32" i="1"/>
  <c r="M40"/>
  <c r="M48"/>
  <c r="M50"/>
  <c r="M27"/>
  <c r="M44"/>
  <c r="M39"/>
  <c r="M47"/>
  <c r="M42"/>
  <c r="M30"/>
  <c r="M41"/>
  <c r="M28"/>
  <c r="M37"/>
  <c r="M29"/>
  <c r="M49"/>
  <c r="M26"/>
  <c r="M36"/>
  <c r="M46"/>
  <c r="M35"/>
  <c r="M51"/>
  <c r="M33"/>
  <c r="M45"/>
  <c r="M34"/>
  <c r="M38"/>
  <c r="M31"/>
  <c r="M43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14" i="2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20" i="3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3" i="6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<sst xmlns="http://schemas.openxmlformats.org/spreadsheetml/2006/main" count="753" uniqueCount="105">
  <si>
    <t>№</t>
  </si>
  <si>
    <t>теория</t>
  </si>
  <si>
    <t>оценка</t>
  </si>
  <si>
    <t>Акробатика</t>
  </si>
  <si>
    <t>Челнок</t>
  </si>
  <si>
    <t>Волейбол</t>
  </si>
  <si>
    <t>Сумма баллов</t>
  </si>
  <si>
    <t>Место</t>
  </si>
  <si>
    <t>-</t>
  </si>
  <si>
    <t>Баскетбол</t>
  </si>
  <si>
    <t>время, сек</t>
  </si>
  <si>
    <t>балл - формула</t>
  </si>
  <si>
    <t>школа</t>
  </si>
  <si>
    <t xml:space="preserve">фамилия </t>
  </si>
  <si>
    <t>Носков</t>
  </si>
  <si>
    <t>МОУ Закобякинская СОШ</t>
  </si>
  <si>
    <t>Соболев</t>
  </si>
  <si>
    <t>Вавилов</t>
  </si>
  <si>
    <t>Гришин</t>
  </si>
  <si>
    <t>Суровцев</t>
  </si>
  <si>
    <t>Сугаипов</t>
  </si>
  <si>
    <t>Кукина</t>
  </si>
  <si>
    <t>Мазнева</t>
  </si>
  <si>
    <t>Шабанова</t>
  </si>
  <si>
    <t>Дурасова</t>
  </si>
  <si>
    <t>Чистяков</t>
  </si>
  <si>
    <t>МОУ Ермаковская СОШ</t>
  </si>
  <si>
    <t>Ильин</t>
  </si>
  <si>
    <t>Кудрявцев</t>
  </si>
  <si>
    <t>Шаронов</t>
  </si>
  <si>
    <t>Сальникова</t>
  </si>
  <si>
    <t>Грачёв</t>
  </si>
  <si>
    <t>Липовой</t>
  </si>
  <si>
    <t>Терентьев</t>
  </si>
  <si>
    <t>МОУ Филипповская ООШ</t>
  </si>
  <si>
    <t>МОУ Любимская ООШ им. В.Ю.Орлова</t>
  </si>
  <si>
    <t>Разборов</t>
  </si>
  <si>
    <t>Краскова</t>
  </si>
  <si>
    <t>Соколова</t>
  </si>
  <si>
    <t>Чурилова</t>
  </si>
  <si>
    <t xml:space="preserve">Тимофеев </t>
  </si>
  <si>
    <t>Мыткин</t>
  </si>
  <si>
    <t>Тарантин</t>
  </si>
  <si>
    <t>Воробьев</t>
  </si>
  <si>
    <t>Трофимов</t>
  </si>
  <si>
    <t>Краморева</t>
  </si>
  <si>
    <t>Смирнова</t>
  </si>
  <si>
    <t>Ермолина</t>
  </si>
  <si>
    <t>Андреев Дмитрий Алексеевич</t>
  </si>
  <si>
    <t>МОУ Любимская СОШ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</si>
  <si>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</si>
  <si>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</si>
  <si>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</si>
  <si>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</si>
  <si>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</si>
  <si>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</si>
  <si>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</si>
  <si>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</si>
  <si>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</si>
  <si>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</si>
  <si>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</si>
  <si>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</si>
  <si>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</si>
  <si>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</si>
  <si>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</si>
  <si>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</si>
  <si>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</si>
  <si>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</si>
  <si>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</si>
  <si>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</si>
  <si>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победитель</t>
  </si>
  <si>
    <t>призер</t>
  </si>
  <si>
    <t xml:space="preserve">Охапкин </t>
  </si>
  <si>
    <t xml:space="preserve">Исаков </t>
  </si>
  <si>
    <t xml:space="preserve">Григорьев </t>
  </si>
  <si>
    <t xml:space="preserve">Агаев </t>
  </si>
  <si>
    <t xml:space="preserve">Кондратьев </t>
  </si>
  <si>
    <t xml:space="preserve">Чигинов </t>
  </si>
  <si>
    <t xml:space="preserve">Левин </t>
  </si>
  <si>
    <t xml:space="preserve">Мельников </t>
  </si>
  <si>
    <t xml:space="preserve">Мельникова </t>
  </si>
  <si>
    <t xml:space="preserve">Коновалова </t>
  </si>
  <si>
    <t xml:space="preserve">Крюкова </t>
  </si>
  <si>
    <t xml:space="preserve">Дробинина </t>
  </si>
  <si>
    <t xml:space="preserve">Водогодская </t>
  </si>
  <si>
    <t xml:space="preserve">Акимова </t>
  </si>
  <si>
    <t xml:space="preserve">Травникова </t>
  </si>
  <si>
    <t>Белова</t>
  </si>
  <si>
    <t xml:space="preserve">Кранин </t>
  </si>
  <si>
    <t xml:space="preserve">Кютт </t>
  </si>
  <si>
    <t xml:space="preserve">Смирнов </t>
  </si>
  <si>
    <t xml:space="preserve">Разборов </t>
  </si>
  <si>
    <t xml:space="preserve">Сорокин </t>
  </si>
  <si>
    <t xml:space="preserve">Горшенев </t>
  </si>
  <si>
    <t xml:space="preserve">Ерусланов </t>
  </si>
  <si>
    <t xml:space="preserve">Коломин </t>
  </si>
  <si>
    <t xml:space="preserve">Коробкин </t>
  </si>
  <si>
    <t xml:space="preserve">Маевская </t>
  </si>
  <si>
    <t xml:space="preserve">Воронина </t>
  </si>
  <si>
    <t xml:space="preserve">Мудрова </t>
  </si>
  <si>
    <t xml:space="preserve">Виноградова </t>
  </si>
  <si>
    <t xml:space="preserve">Лобатнева </t>
  </si>
  <si>
    <t xml:space="preserve">Смирнова </t>
  </si>
  <si>
    <t xml:space="preserve">Соколова </t>
  </si>
  <si>
    <t>Муравьева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</si>
</sst>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4" borderId="0" xfId="0" applyFill="1" applyProtection="1"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9" fontId="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49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zoomScale="90" zoomScaleNormal="90" workbookViewId="0">
      <selection activeCell="C6" sqref="C6"/>
    </sheetView>
  </sheetViews>
  <sheetFormatPr defaultRowHeight="15"/>
  <cols>
    <col min="1" max="1" width="3" style="28" bestFit="1" customWidth="1"/>
    <col min="2" max="2" width="26" style="31" bestFit="1" customWidth="1"/>
    <col min="3" max="3" width="35.42578125" style="31" bestFit="1" customWidth="1"/>
    <col min="4" max="4" width="6.7109375" style="31" bestFit="1" customWidth="1"/>
    <col min="5" max="5" width="13.5703125" style="30" bestFit="1" customWidth="1"/>
    <col min="6" max="6" width="10.7109375" style="29" bestFit="1" customWidth="1"/>
    <col min="7" max="7" width="13.5703125" style="30" bestFit="1" customWidth="1"/>
    <col min="8" max="8" width="8.85546875" style="29" bestFit="1" customWidth="1"/>
    <col min="9" max="9" width="13.5703125" style="30" customWidth="1"/>
    <col min="10" max="10" width="9.5703125" style="29" bestFit="1" customWidth="1"/>
    <col min="11" max="11" width="13.5703125" style="30" bestFit="1" customWidth="1"/>
    <col min="12" max="12" width="12.5703125" style="31" bestFit="1" customWidth="1"/>
    <col min="13" max="13" width="10.140625" style="31" bestFit="1" customWidth="1"/>
    <col min="14" max="16384" width="9.140625" style="1"/>
  </cols>
  <sheetData>
    <row r="1" spans="1:13" ht="15" customHeight="1">
      <c r="A1" s="4" t="s">
        <v>0</v>
      </c>
      <c r="B1" s="5"/>
      <c r="C1" s="6"/>
      <c r="D1" s="7" t="s">
        <v>1</v>
      </c>
      <c r="E1" s="8"/>
      <c r="F1" s="9" t="s">
        <v>3</v>
      </c>
      <c r="G1" s="8"/>
      <c r="H1" s="9" t="s">
        <v>5</v>
      </c>
      <c r="I1" s="8"/>
      <c r="J1" s="9" t="s">
        <v>4</v>
      </c>
      <c r="K1" s="8"/>
      <c r="L1" s="10" t="s">
        <v>6</v>
      </c>
      <c r="M1" s="11" t="s">
        <v>7</v>
      </c>
    </row>
    <row r="2" spans="1:13" s="3" customFormat="1">
      <c r="A2" s="12" t="s">
        <v>50</v>
      </c>
      <c r="B2" s="13" t="s">
        <v>72</v>
      </c>
      <c r="C2" s="14" t="s">
        <v>49</v>
      </c>
      <c r="D2" s="14">
        <v>21</v>
      </c>
      <c r="E2" s="15">
        <f t="shared" ref="E2:E44" si="0">IF(D2="-",0,IF(D2&gt;-25,25*D2/37))</f>
        <v>14.189189189189189</v>
      </c>
      <c r="F2" s="14">
        <v>9</v>
      </c>
      <c r="G2" s="15">
        <f t="shared" ref="G2:G33" si="1">IF(F2="-",0,IF(F2&gt;-25,25*F2/10))</f>
        <v>22.5</v>
      </c>
      <c r="H2" s="14">
        <v>15</v>
      </c>
      <c r="I2" s="15">
        <f t="shared" ref="I2:I33" si="2">IF(H2="-",0,IF(H2&gt;-10,25*H2/18))</f>
        <v>20.833333333333332</v>
      </c>
      <c r="J2" s="14">
        <v>12.1</v>
      </c>
      <c r="K2" s="15">
        <f t="shared" ref="K2:K33" si="3">IF(J2="-",0,IF(J2&gt;0,25*J$53/J2))</f>
        <v>25.619834710743802</v>
      </c>
      <c r="L2" s="16">
        <f t="shared" ref="L2:L33" si="4">E2+G2+I2+K2</f>
        <v>83.142357233266324</v>
      </c>
      <c r="M2" s="17" t="s">
        <v>70</v>
      </c>
    </row>
    <row r="3" spans="1:13" s="3" customFormat="1">
      <c r="A3" s="18" t="s">
        <v>51</v>
      </c>
      <c r="B3" s="14" t="s">
        <v>73</v>
      </c>
      <c r="C3" s="14" t="s">
        <v>49</v>
      </c>
      <c r="D3" s="14">
        <v>10.25</v>
      </c>
      <c r="E3" s="15">
        <f t="shared" si="0"/>
        <v>6.9256756756756754</v>
      </c>
      <c r="F3" s="14">
        <v>9</v>
      </c>
      <c r="G3" s="15">
        <f t="shared" si="1"/>
        <v>22.5</v>
      </c>
      <c r="H3" s="14">
        <v>18</v>
      </c>
      <c r="I3" s="15">
        <f t="shared" si="2"/>
        <v>25</v>
      </c>
      <c r="J3" s="14">
        <v>13.2</v>
      </c>
      <c r="K3" s="15">
        <f t="shared" si="3"/>
        <v>23.484848484848484</v>
      </c>
      <c r="L3" s="17">
        <f t="shared" si="4"/>
        <v>77.910524160524162</v>
      </c>
      <c r="M3" s="17" t="s">
        <v>71</v>
      </c>
    </row>
    <row r="4" spans="1:13" s="3" customFormat="1">
      <c r="A4" s="12" t="s">
        <v>52</v>
      </c>
      <c r="B4" s="14" t="s">
        <v>74</v>
      </c>
      <c r="C4" s="14" t="s">
        <v>49</v>
      </c>
      <c r="D4" s="14">
        <v>10.25</v>
      </c>
      <c r="E4" s="15">
        <f t="shared" si="0"/>
        <v>6.9256756756756754</v>
      </c>
      <c r="F4" s="14">
        <v>8.5</v>
      </c>
      <c r="G4" s="15">
        <f t="shared" si="1"/>
        <v>21.25</v>
      </c>
      <c r="H4" s="14">
        <v>18</v>
      </c>
      <c r="I4" s="15">
        <f t="shared" si="2"/>
        <v>25</v>
      </c>
      <c r="J4" s="19">
        <v>12.7</v>
      </c>
      <c r="K4" s="15">
        <f t="shared" si="3"/>
        <v>24.409448818897641</v>
      </c>
      <c r="L4" s="17">
        <f t="shared" si="4"/>
        <v>77.585124494573321</v>
      </c>
      <c r="M4" s="17" t="s">
        <v>71</v>
      </c>
    </row>
    <row r="5" spans="1:13" s="3" customFormat="1">
      <c r="A5" s="18" t="s">
        <v>53</v>
      </c>
      <c r="B5" s="14" t="s">
        <v>75</v>
      </c>
      <c r="C5" s="14" t="s">
        <v>49</v>
      </c>
      <c r="D5" s="14">
        <v>8.25</v>
      </c>
      <c r="E5" s="15">
        <f t="shared" si="0"/>
        <v>5.5743243243243246</v>
      </c>
      <c r="F5" s="14">
        <v>9.3000000000000007</v>
      </c>
      <c r="G5" s="15">
        <f t="shared" si="1"/>
        <v>23.250000000000004</v>
      </c>
      <c r="H5" s="14">
        <v>18</v>
      </c>
      <c r="I5" s="15">
        <f t="shared" si="2"/>
        <v>25</v>
      </c>
      <c r="J5" s="14">
        <v>14</v>
      </c>
      <c r="K5" s="15">
        <f t="shared" si="3"/>
        <v>22.142857142857142</v>
      </c>
      <c r="L5" s="17">
        <f t="shared" si="4"/>
        <v>75.967181467181476</v>
      </c>
      <c r="M5" s="17" t="s">
        <v>71</v>
      </c>
    </row>
    <row r="6" spans="1:13" s="3" customFormat="1">
      <c r="A6" s="12" t="s">
        <v>54</v>
      </c>
      <c r="B6" s="14" t="s">
        <v>76</v>
      </c>
      <c r="C6" s="14" t="s">
        <v>49</v>
      </c>
      <c r="D6" s="14">
        <v>15</v>
      </c>
      <c r="E6" s="15">
        <f t="shared" si="0"/>
        <v>10.135135135135135</v>
      </c>
      <c r="F6" s="14">
        <v>8.6999999999999993</v>
      </c>
      <c r="G6" s="15">
        <f t="shared" si="1"/>
        <v>21.749999999999996</v>
      </c>
      <c r="H6" s="14">
        <v>15</v>
      </c>
      <c r="I6" s="15">
        <f t="shared" si="2"/>
        <v>20.833333333333332</v>
      </c>
      <c r="J6" s="14">
        <v>13.6</v>
      </c>
      <c r="K6" s="15">
        <f t="shared" si="3"/>
        <v>22.794117647058822</v>
      </c>
      <c r="L6" s="17">
        <f t="shared" si="4"/>
        <v>75.512586115527284</v>
      </c>
      <c r="M6" s="17" t="s">
        <v>71</v>
      </c>
    </row>
    <row r="7" spans="1:13" s="3" customFormat="1">
      <c r="A7" s="18" t="s">
        <v>55</v>
      </c>
      <c r="B7" s="14" t="s">
        <v>25</v>
      </c>
      <c r="C7" s="14" t="s">
        <v>26</v>
      </c>
      <c r="D7" s="14">
        <v>8.25</v>
      </c>
      <c r="E7" s="15">
        <f t="shared" si="0"/>
        <v>5.5743243243243246</v>
      </c>
      <c r="F7" s="14">
        <v>7.8</v>
      </c>
      <c r="G7" s="15">
        <f t="shared" si="1"/>
        <v>19.5</v>
      </c>
      <c r="H7" s="14">
        <v>18</v>
      </c>
      <c r="I7" s="15">
        <f t="shared" si="2"/>
        <v>25</v>
      </c>
      <c r="J7" s="14">
        <v>13.08</v>
      </c>
      <c r="K7" s="15">
        <f t="shared" si="3"/>
        <v>23.700305810397552</v>
      </c>
      <c r="L7" s="17">
        <f t="shared" si="4"/>
        <v>73.774630134721875</v>
      </c>
      <c r="M7" s="17" t="s">
        <v>71</v>
      </c>
    </row>
    <row r="8" spans="1:13" s="3" customFormat="1">
      <c r="A8" s="12" t="s">
        <v>56</v>
      </c>
      <c r="B8" s="14" t="s">
        <v>77</v>
      </c>
      <c r="C8" s="14" t="s">
        <v>49</v>
      </c>
      <c r="D8" s="14">
        <v>11.25</v>
      </c>
      <c r="E8" s="15">
        <f t="shared" si="0"/>
        <v>7.6013513513513518</v>
      </c>
      <c r="F8" s="14">
        <v>9</v>
      </c>
      <c r="G8" s="15">
        <f t="shared" si="1"/>
        <v>22.5</v>
      </c>
      <c r="H8" s="14">
        <v>15</v>
      </c>
      <c r="I8" s="15">
        <f t="shared" si="2"/>
        <v>20.833333333333332</v>
      </c>
      <c r="J8" s="14">
        <v>13.7</v>
      </c>
      <c r="K8" s="15">
        <f t="shared" si="3"/>
        <v>22.627737226277372</v>
      </c>
      <c r="L8" s="17">
        <f t="shared" si="4"/>
        <v>73.562421910962058</v>
      </c>
      <c r="M8" s="17"/>
    </row>
    <row r="9" spans="1:13" s="3" customFormat="1">
      <c r="A9" s="18" t="s">
        <v>57</v>
      </c>
      <c r="B9" s="14" t="s">
        <v>33</v>
      </c>
      <c r="C9" s="14" t="s">
        <v>34</v>
      </c>
      <c r="D9" s="14">
        <v>12</v>
      </c>
      <c r="E9" s="15">
        <f t="shared" si="0"/>
        <v>8.1081081081081088</v>
      </c>
      <c r="F9" s="19">
        <v>8.1</v>
      </c>
      <c r="G9" s="15">
        <f t="shared" si="1"/>
        <v>20.25</v>
      </c>
      <c r="H9" s="14">
        <v>15</v>
      </c>
      <c r="I9" s="15">
        <f t="shared" si="2"/>
        <v>20.833333333333332</v>
      </c>
      <c r="J9" s="19">
        <v>12.9</v>
      </c>
      <c r="K9" s="15">
        <f t="shared" si="3"/>
        <v>24.031007751937985</v>
      </c>
      <c r="L9" s="17">
        <f t="shared" si="4"/>
        <v>73.222449193379418</v>
      </c>
      <c r="M9" s="17"/>
    </row>
    <row r="10" spans="1:13" s="3" customFormat="1">
      <c r="A10" s="12" t="s">
        <v>58</v>
      </c>
      <c r="B10" s="14" t="s">
        <v>48</v>
      </c>
      <c r="C10" s="14" t="s">
        <v>49</v>
      </c>
      <c r="D10" s="14">
        <v>7.25</v>
      </c>
      <c r="E10" s="15">
        <f t="shared" si="0"/>
        <v>4.8986486486486482</v>
      </c>
      <c r="F10" s="14">
        <v>9</v>
      </c>
      <c r="G10" s="15">
        <f t="shared" si="1"/>
        <v>22.5</v>
      </c>
      <c r="H10" s="14">
        <v>15</v>
      </c>
      <c r="I10" s="15">
        <f t="shared" si="2"/>
        <v>20.833333333333332</v>
      </c>
      <c r="J10" s="14">
        <v>13.4</v>
      </c>
      <c r="K10" s="15">
        <f t="shared" si="3"/>
        <v>23.134328358208954</v>
      </c>
      <c r="L10" s="17">
        <f t="shared" si="4"/>
        <v>71.366310340190935</v>
      </c>
      <c r="M10" s="17"/>
    </row>
    <row r="11" spans="1:13">
      <c r="A11" s="20" t="s">
        <v>59</v>
      </c>
      <c r="B11" s="21" t="s">
        <v>78</v>
      </c>
      <c r="C11" s="21" t="s">
        <v>49</v>
      </c>
      <c r="D11" s="21">
        <v>10.25</v>
      </c>
      <c r="E11" s="22">
        <f t="shared" si="0"/>
        <v>6.9256756756756754</v>
      </c>
      <c r="F11" s="21">
        <v>7.6</v>
      </c>
      <c r="G11" s="22">
        <f t="shared" si="1"/>
        <v>19</v>
      </c>
      <c r="H11" s="21">
        <v>15</v>
      </c>
      <c r="I11" s="22">
        <f t="shared" si="2"/>
        <v>20.833333333333332</v>
      </c>
      <c r="J11" s="21">
        <v>14.1</v>
      </c>
      <c r="K11" s="22">
        <f t="shared" si="3"/>
        <v>21.98581560283688</v>
      </c>
      <c r="L11" s="23">
        <f t="shared" si="4"/>
        <v>68.744824611845885</v>
      </c>
      <c r="M11" s="23"/>
    </row>
    <row r="12" spans="1:13">
      <c r="A12" s="24" t="s">
        <v>60</v>
      </c>
      <c r="B12" s="21" t="s">
        <v>14</v>
      </c>
      <c r="C12" s="21" t="s">
        <v>15</v>
      </c>
      <c r="D12" s="21">
        <v>7.25</v>
      </c>
      <c r="E12" s="22">
        <f t="shared" si="0"/>
        <v>4.8986486486486482</v>
      </c>
      <c r="F12" s="21">
        <v>7</v>
      </c>
      <c r="G12" s="22">
        <f t="shared" si="1"/>
        <v>17.5</v>
      </c>
      <c r="H12" s="21">
        <v>15</v>
      </c>
      <c r="I12" s="22">
        <f t="shared" si="2"/>
        <v>20.833333333333332</v>
      </c>
      <c r="J12" s="21">
        <v>12.4</v>
      </c>
      <c r="K12" s="22">
        <f t="shared" si="3"/>
        <v>25</v>
      </c>
      <c r="L12" s="23">
        <f t="shared" si="4"/>
        <v>68.231981981981988</v>
      </c>
      <c r="M12" s="23"/>
    </row>
    <row r="13" spans="1:13">
      <c r="A13" s="20" t="s">
        <v>61</v>
      </c>
      <c r="B13" s="21" t="s">
        <v>28</v>
      </c>
      <c r="C13" s="21" t="s">
        <v>35</v>
      </c>
      <c r="D13" s="21">
        <v>12</v>
      </c>
      <c r="E13" s="22">
        <f t="shared" si="0"/>
        <v>8.1081081081081088</v>
      </c>
      <c r="F13" s="21">
        <v>6.8</v>
      </c>
      <c r="G13" s="22">
        <f t="shared" si="1"/>
        <v>17</v>
      </c>
      <c r="H13" s="21">
        <v>15</v>
      </c>
      <c r="I13" s="22">
        <f t="shared" si="2"/>
        <v>20.833333333333332</v>
      </c>
      <c r="J13" s="21">
        <v>14.41</v>
      </c>
      <c r="K13" s="22">
        <f t="shared" si="3"/>
        <v>21.512838306731435</v>
      </c>
      <c r="L13" s="23">
        <f t="shared" si="4"/>
        <v>67.45427974817288</v>
      </c>
      <c r="M13" s="23"/>
    </row>
    <row r="14" spans="1:13">
      <c r="A14" s="24" t="s">
        <v>62</v>
      </c>
      <c r="B14" s="21" t="s">
        <v>79</v>
      </c>
      <c r="C14" s="21" t="s">
        <v>49</v>
      </c>
      <c r="D14" s="21">
        <v>12.25</v>
      </c>
      <c r="E14" s="22">
        <f t="shared" si="0"/>
        <v>8.2770270270270263</v>
      </c>
      <c r="F14" s="21">
        <v>7.6</v>
      </c>
      <c r="G14" s="22">
        <f t="shared" si="1"/>
        <v>19</v>
      </c>
      <c r="H14" s="21">
        <v>12</v>
      </c>
      <c r="I14" s="22">
        <f t="shared" si="2"/>
        <v>16.666666666666668</v>
      </c>
      <c r="J14" s="21">
        <v>13.4</v>
      </c>
      <c r="K14" s="22">
        <f t="shared" si="3"/>
        <v>23.134328358208954</v>
      </c>
      <c r="L14" s="23">
        <f t="shared" si="4"/>
        <v>67.07802205190265</v>
      </c>
      <c r="M14" s="23"/>
    </row>
    <row r="15" spans="1:13">
      <c r="A15" s="20" t="s">
        <v>63</v>
      </c>
      <c r="B15" s="21" t="s">
        <v>36</v>
      </c>
      <c r="C15" s="21" t="s">
        <v>35</v>
      </c>
      <c r="D15" s="21">
        <v>21</v>
      </c>
      <c r="E15" s="22">
        <f t="shared" si="0"/>
        <v>14.189189189189189</v>
      </c>
      <c r="F15" s="21">
        <v>6.5</v>
      </c>
      <c r="G15" s="22">
        <f t="shared" si="1"/>
        <v>16.25</v>
      </c>
      <c r="H15" s="21">
        <v>9</v>
      </c>
      <c r="I15" s="22">
        <f t="shared" si="2"/>
        <v>12.5</v>
      </c>
      <c r="J15" s="21">
        <v>12.88</v>
      </c>
      <c r="K15" s="22">
        <f t="shared" si="3"/>
        <v>24.068322981366457</v>
      </c>
      <c r="L15" s="23">
        <f t="shared" si="4"/>
        <v>67.007512170555657</v>
      </c>
      <c r="M15" s="23"/>
    </row>
    <row r="16" spans="1:13">
      <c r="A16" s="24" t="s">
        <v>64</v>
      </c>
      <c r="B16" s="21" t="s">
        <v>16</v>
      </c>
      <c r="C16" s="21" t="s">
        <v>15</v>
      </c>
      <c r="D16" s="21">
        <v>5.25</v>
      </c>
      <c r="E16" s="22">
        <f t="shared" si="0"/>
        <v>3.5472972972972974</v>
      </c>
      <c r="F16" s="21">
        <v>6.5</v>
      </c>
      <c r="G16" s="22">
        <f t="shared" si="1"/>
        <v>16.25</v>
      </c>
      <c r="H16" s="21">
        <v>12</v>
      </c>
      <c r="I16" s="22">
        <f t="shared" si="2"/>
        <v>16.666666666666668</v>
      </c>
      <c r="J16" s="21">
        <v>12.7</v>
      </c>
      <c r="K16" s="22">
        <f t="shared" si="3"/>
        <v>24.409448818897641</v>
      </c>
      <c r="L16" s="23">
        <f t="shared" si="4"/>
        <v>60.873412782861607</v>
      </c>
      <c r="M16" s="23"/>
    </row>
    <row r="17" spans="1:13">
      <c r="A17" s="20" t="s">
        <v>65</v>
      </c>
      <c r="B17" s="21" t="s">
        <v>31</v>
      </c>
      <c r="C17" s="21" t="s">
        <v>34</v>
      </c>
      <c r="D17" s="21">
        <v>7</v>
      </c>
      <c r="E17" s="22">
        <f t="shared" si="0"/>
        <v>4.7297297297297298</v>
      </c>
      <c r="F17" s="25">
        <v>6.7</v>
      </c>
      <c r="G17" s="22">
        <f t="shared" si="1"/>
        <v>16.75</v>
      </c>
      <c r="H17" s="21">
        <v>12</v>
      </c>
      <c r="I17" s="22">
        <f t="shared" si="2"/>
        <v>16.666666666666668</v>
      </c>
      <c r="J17" s="25">
        <v>14.2</v>
      </c>
      <c r="K17" s="22">
        <f t="shared" si="3"/>
        <v>21.83098591549296</v>
      </c>
      <c r="L17" s="23">
        <f t="shared" si="4"/>
        <v>59.977382311889357</v>
      </c>
      <c r="M17" s="23"/>
    </row>
    <row r="18" spans="1:13">
      <c r="A18" s="24" t="s">
        <v>66</v>
      </c>
      <c r="B18" s="21" t="s">
        <v>28</v>
      </c>
      <c r="C18" s="21" t="s">
        <v>26</v>
      </c>
      <c r="D18" s="21">
        <v>9.25</v>
      </c>
      <c r="E18" s="22">
        <f t="shared" si="0"/>
        <v>6.25</v>
      </c>
      <c r="F18" s="21">
        <v>3</v>
      </c>
      <c r="G18" s="22">
        <f t="shared" si="1"/>
        <v>7.5</v>
      </c>
      <c r="H18" s="21">
        <v>15</v>
      </c>
      <c r="I18" s="22">
        <f t="shared" si="2"/>
        <v>20.833333333333332</v>
      </c>
      <c r="J18" s="21">
        <v>13.12</v>
      </c>
      <c r="K18" s="22">
        <f t="shared" si="3"/>
        <v>23.628048780487806</v>
      </c>
      <c r="L18" s="23">
        <f t="shared" si="4"/>
        <v>58.211382113821131</v>
      </c>
      <c r="M18" s="23"/>
    </row>
    <row r="19" spans="1:13">
      <c r="A19" s="20" t="s">
        <v>67</v>
      </c>
      <c r="B19" s="21" t="s">
        <v>32</v>
      </c>
      <c r="C19" s="21" t="s">
        <v>34</v>
      </c>
      <c r="D19" s="21">
        <v>14</v>
      </c>
      <c r="E19" s="22">
        <f t="shared" si="0"/>
        <v>9.4594594594594597</v>
      </c>
      <c r="F19" s="25">
        <v>6</v>
      </c>
      <c r="G19" s="22">
        <f t="shared" si="1"/>
        <v>15</v>
      </c>
      <c r="H19" s="21">
        <v>9</v>
      </c>
      <c r="I19" s="22">
        <f t="shared" si="2"/>
        <v>12.5</v>
      </c>
      <c r="J19" s="25">
        <v>15.2</v>
      </c>
      <c r="K19" s="22">
        <f t="shared" si="3"/>
        <v>20.394736842105264</v>
      </c>
      <c r="L19" s="23">
        <f t="shared" si="4"/>
        <v>57.354196301564727</v>
      </c>
      <c r="M19" s="23"/>
    </row>
    <row r="20" spans="1:13">
      <c r="A20" s="24" t="s">
        <v>68</v>
      </c>
      <c r="B20" s="21" t="s">
        <v>29</v>
      </c>
      <c r="C20" s="21" t="s">
        <v>26</v>
      </c>
      <c r="D20" s="21">
        <v>9.25</v>
      </c>
      <c r="E20" s="22">
        <f t="shared" si="0"/>
        <v>6.25</v>
      </c>
      <c r="F20" s="21">
        <v>4.2</v>
      </c>
      <c r="G20" s="22">
        <f t="shared" si="1"/>
        <v>10.5</v>
      </c>
      <c r="H20" s="21">
        <v>9</v>
      </c>
      <c r="I20" s="22">
        <f t="shared" si="2"/>
        <v>12.5</v>
      </c>
      <c r="J20" s="21">
        <v>14.49</v>
      </c>
      <c r="K20" s="22">
        <f t="shared" si="3"/>
        <v>21.394064872325742</v>
      </c>
      <c r="L20" s="23">
        <f t="shared" si="4"/>
        <v>50.644064872325742</v>
      </c>
      <c r="M20" s="23"/>
    </row>
    <row r="21" spans="1:13">
      <c r="A21" s="20" t="s">
        <v>69</v>
      </c>
      <c r="B21" s="21" t="s">
        <v>27</v>
      </c>
      <c r="C21" s="21" t="s">
        <v>26</v>
      </c>
      <c r="D21" s="21">
        <v>3.5</v>
      </c>
      <c r="E21" s="22">
        <f t="shared" si="0"/>
        <v>2.3648648648648649</v>
      </c>
      <c r="F21" s="21">
        <v>2</v>
      </c>
      <c r="G21" s="22">
        <f t="shared" si="1"/>
        <v>5</v>
      </c>
      <c r="H21" s="21">
        <v>3</v>
      </c>
      <c r="I21" s="22">
        <f t="shared" si="2"/>
        <v>4.166666666666667</v>
      </c>
      <c r="J21" s="21">
        <v>13.13</v>
      </c>
      <c r="K21" s="22">
        <f t="shared" si="3"/>
        <v>23.610053313023609</v>
      </c>
      <c r="L21" s="23">
        <f t="shared" si="4"/>
        <v>35.14158484455514</v>
      </c>
      <c r="M21" s="23"/>
    </row>
    <row r="22" spans="1:13">
      <c r="A22" s="20">
        <f t="shared" ref="A22:A51" si="5">A21+1</f>
        <v>21</v>
      </c>
      <c r="B22" s="21"/>
      <c r="C22" s="21"/>
      <c r="D22" s="21" t="s">
        <v>8</v>
      </c>
      <c r="E22" s="22">
        <f t="shared" si="0"/>
        <v>0</v>
      </c>
      <c r="F22" s="21" t="s">
        <v>8</v>
      </c>
      <c r="G22" s="22">
        <f t="shared" si="1"/>
        <v>0</v>
      </c>
      <c r="H22" s="21" t="s">
        <v>8</v>
      </c>
      <c r="I22" s="22">
        <f t="shared" si="2"/>
        <v>0</v>
      </c>
      <c r="J22" s="21"/>
      <c r="K22" s="22" t="b">
        <f t="shared" si="3"/>
        <v>0</v>
      </c>
      <c r="L22" s="23">
        <f t="shared" si="4"/>
        <v>0</v>
      </c>
      <c r="M22" s="23"/>
    </row>
    <row r="23" spans="1:13">
      <c r="A23" s="20">
        <f t="shared" si="5"/>
        <v>22</v>
      </c>
      <c r="B23" s="21"/>
      <c r="C23" s="21"/>
      <c r="D23" s="21" t="s">
        <v>8</v>
      </c>
      <c r="E23" s="22">
        <f t="shared" si="0"/>
        <v>0</v>
      </c>
      <c r="F23" s="21" t="s">
        <v>8</v>
      </c>
      <c r="G23" s="22">
        <f t="shared" si="1"/>
        <v>0</v>
      </c>
      <c r="H23" s="21" t="s">
        <v>8</v>
      </c>
      <c r="I23" s="22">
        <f t="shared" si="2"/>
        <v>0</v>
      </c>
      <c r="J23" s="21"/>
      <c r="K23" s="22" t="b">
        <f t="shared" si="3"/>
        <v>0</v>
      </c>
      <c r="L23" s="23">
        <f t="shared" si="4"/>
        <v>0</v>
      </c>
      <c r="M23" s="23"/>
    </row>
    <row r="24" spans="1:13">
      <c r="A24" s="20">
        <f t="shared" si="5"/>
        <v>23</v>
      </c>
      <c r="B24" s="21"/>
      <c r="C24" s="21"/>
      <c r="D24" s="21" t="s">
        <v>8</v>
      </c>
      <c r="E24" s="22">
        <f t="shared" si="0"/>
        <v>0</v>
      </c>
      <c r="F24" s="21" t="s">
        <v>8</v>
      </c>
      <c r="G24" s="22">
        <f t="shared" si="1"/>
        <v>0</v>
      </c>
      <c r="H24" s="21" t="s">
        <v>8</v>
      </c>
      <c r="I24" s="22">
        <f t="shared" si="2"/>
        <v>0</v>
      </c>
      <c r="J24" s="21"/>
      <c r="K24" s="22" t="b">
        <f t="shared" si="3"/>
        <v>0</v>
      </c>
      <c r="L24" s="23">
        <f t="shared" si="4"/>
        <v>0</v>
      </c>
      <c r="M24" s="23"/>
    </row>
    <row r="25" spans="1:13">
      <c r="A25" s="20">
        <f t="shared" si="5"/>
        <v>24</v>
      </c>
      <c r="B25" s="21"/>
      <c r="C25" s="21"/>
      <c r="D25" s="21" t="s">
        <v>8</v>
      </c>
      <c r="E25" s="22">
        <f t="shared" si="0"/>
        <v>0</v>
      </c>
      <c r="F25" s="21" t="s">
        <v>8</v>
      </c>
      <c r="G25" s="22">
        <f t="shared" si="1"/>
        <v>0</v>
      </c>
      <c r="H25" s="21" t="s">
        <v>8</v>
      </c>
      <c r="I25" s="22">
        <f t="shared" si="2"/>
        <v>0</v>
      </c>
      <c r="J25" s="21"/>
      <c r="K25" s="22" t="b">
        <f t="shared" si="3"/>
        <v>0</v>
      </c>
      <c r="L25" s="23">
        <f t="shared" si="4"/>
        <v>0</v>
      </c>
      <c r="M25" s="23"/>
    </row>
    <row r="26" spans="1:13">
      <c r="A26" s="20">
        <f t="shared" si="5"/>
        <v>25</v>
      </c>
      <c r="B26" s="21"/>
      <c r="C26" s="21"/>
      <c r="D26" s="21" t="s">
        <v>8</v>
      </c>
      <c r="E26" s="22">
        <f t="shared" si="0"/>
        <v>0</v>
      </c>
      <c r="F26" s="21" t="s">
        <v>8</v>
      </c>
      <c r="G26" s="22">
        <f t="shared" si="1"/>
        <v>0</v>
      </c>
      <c r="H26" s="21" t="s">
        <v>8</v>
      </c>
      <c r="I26" s="22">
        <f t="shared" si="2"/>
        <v>0</v>
      </c>
      <c r="J26" s="21"/>
      <c r="K26" s="22" t="b">
        <f t="shared" si="3"/>
        <v>0</v>
      </c>
      <c r="L26" s="23">
        <f t="shared" si="4"/>
        <v>0</v>
      </c>
      <c r="M26" s="23">
        <f t="shared" ref="M26:M51" si="6">_xlfn.RANK.EQ(L26,L$3:L$52)</f>
        <v>20</v>
      </c>
    </row>
    <row r="27" spans="1:13">
      <c r="A27" s="20">
        <f t="shared" si="5"/>
        <v>26</v>
      </c>
      <c r="B27" s="21"/>
      <c r="C27" s="21"/>
      <c r="D27" s="21" t="s">
        <v>8</v>
      </c>
      <c r="E27" s="22">
        <f t="shared" si="0"/>
        <v>0</v>
      </c>
      <c r="F27" s="21" t="s">
        <v>8</v>
      </c>
      <c r="G27" s="22">
        <f t="shared" si="1"/>
        <v>0</v>
      </c>
      <c r="H27" s="21" t="s">
        <v>8</v>
      </c>
      <c r="I27" s="22">
        <f t="shared" si="2"/>
        <v>0</v>
      </c>
      <c r="J27" s="21"/>
      <c r="K27" s="22" t="b">
        <f t="shared" si="3"/>
        <v>0</v>
      </c>
      <c r="L27" s="23">
        <f t="shared" si="4"/>
        <v>0</v>
      </c>
      <c r="M27" s="23">
        <f t="shared" si="6"/>
        <v>20</v>
      </c>
    </row>
    <row r="28" spans="1:13">
      <c r="A28" s="20">
        <f t="shared" si="5"/>
        <v>27</v>
      </c>
      <c r="B28" s="21"/>
      <c r="C28" s="21"/>
      <c r="D28" s="21" t="s">
        <v>8</v>
      </c>
      <c r="E28" s="22">
        <f t="shared" si="0"/>
        <v>0</v>
      </c>
      <c r="F28" s="21" t="s">
        <v>8</v>
      </c>
      <c r="G28" s="22">
        <f t="shared" si="1"/>
        <v>0</v>
      </c>
      <c r="H28" s="21" t="s">
        <v>8</v>
      </c>
      <c r="I28" s="22">
        <f t="shared" si="2"/>
        <v>0</v>
      </c>
      <c r="J28" s="21"/>
      <c r="K28" s="22" t="b">
        <f t="shared" si="3"/>
        <v>0</v>
      </c>
      <c r="L28" s="23">
        <f t="shared" si="4"/>
        <v>0</v>
      </c>
      <c r="M28" s="23">
        <f t="shared" si="6"/>
        <v>20</v>
      </c>
    </row>
    <row r="29" spans="1:13">
      <c r="A29" s="20">
        <f t="shared" si="5"/>
        <v>28</v>
      </c>
      <c r="B29" s="21"/>
      <c r="C29" s="21"/>
      <c r="D29" s="21" t="s">
        <v>8</v>
      </c>
      <c r="E29" s="22">
        <f t="shared" si="0"/>
        <v>0</v>
      </c>
      <c r="F29" s="21" t="s">
        <v>8</v>
      </c>
      <c r="G29" s="22">
        <f t="shared" si="1"/>
        <v>0</v>
      </c>
      <c r="H29" s="21" t="s">
        <v>8</v>
      </c>
      <c r="I29" s="22">
        <f t="shared" si="2"/>
        <v>0</v>
      </c>
      <c r="J29" s="21"/>
      <c r="K29" s="22" t="b">
        <f t="shared" si="3"/>
        <v>0</v>
      </c>
      <c r="L29" s="23">
        <f t="shared" si="4"/>
        <v>0</v>
      </c>
      <c r="M29" s="23">
        <f t="shared" si="6"/>
        <v>20</v>
      </c>
    </row>
    <row r="30" spans="1:13">
      <c r="A30" s="20">
        <f t="shared" si="5"/>
        <v>29</v>
      </c>
      <c r="B30" s="21"/>
      <c r="C30" s="21"/>
      <c r="D30" s="21" t="s">
        <v>8</v>
      </c>
      <c r="E30" s="22">
        <f t="shared" si="0"/>
        <v>0</v>
      </c>
      <c r="F30" s="21" t="s">
        <v>8</v>
      </c>
      <c r="G30" s="22">
        <f t="shared" si="1"/>
        <v>0</v>
      </c>
      <c r="H30" s="21" t="s">
        <v>8</v>
      </c>
      <c r="I30" s="22">
        <f t="shared" si="2"/>
        <v>0</v>
      </c>
      <c r="J30" s="21"/>
      <c r="K30" s="22" t="b">
        <f t="shared" si="3"/>
        <v>0</v>
      </c>
      <c r="L30" s="23">
        <f t="shared" si="4"/>
        <v>0</v>
      </c>
      <c r="M30" s="23">
        <f t="shared" si="6"/>
        <v>20</v>
      </c>
    </row>
    <row r="31" spans="1:13">
      <c r="A31" s="20">
        <f t="shared" si="5"/>
        <v>30</v>
      </c>
      <c r="B31" s="21"/>
      <c r="C31" s="21"/>
      <c r="D31" s="21" t="s">
        <v>8</v>
      </c>
      <c r="E31" s="22">
        <f t="shared" si="0"/>
        <v>0</v>
      </c>
      <c r="F31" s="21" t="s">
        <v>8</v>
      </c>
      <c r="G31" s="22">
        <f t="shared" si="1"/>
        <v>0</v>
      </c>
      <c r="H31" s="21" t="s">
        <v>8</v>
      </c>
      <c r="I31" s="22">
        <f t="shared" si="2"/>
        <v>0</v>
      </c>
      <c r="J31" s="21"/>
      <c r="K31" s="22" t="b">
        <f t="shared" si="3"/>
        <v>0</v>
      </c>
      <c r="L31" s="23">
        <f t="shared" si="4"/>
        <v>0</v>
      </c>
      <c r="M31" s="23">
        <f t="shared" si="6"/>
        <v>20</v>
      </c>
    </row>
    <row r="32" spans="1:13">
      <c r="A32" s="20">
        <f t="shared" si="5"/>
        <v>31</v>
      </c>
      <c r="B32" s="21"/>
      <c r="C32" s="21"/>
      <c r="D32" s="21" t="s">
        <v>8</v>
      </c>
      <c r="E32" s="22">
        <f t="shared" si="0"/>
        <v>0</v>
      </c>
      <c r="F32" s="21" t="s">
        <v>8</v>
      </c>
      <c r="G32" s="22">
        <f t="shared" si="1"/>
        <v>0</v>
      </c>
      <c r="H32" s="21" t="s">
        <v>8</v>
      </c>
      <c r="I32" s="22">
        <f t="shared" si="2"/>
        <v>0</v>
      </c>
      <c r="J32" s="21"/>
      <c r="K32" s="22" t="b">
        <f t="shared" si="3"/>
        <v>0</v>
      </c>
      <c r="L32" s="23">
        <f t="shared" si="4"/>
        <v>0</v>
      </c>
      <c r="M32" s="23">
        <f t="shared" si="6"/>
        <v>20</v>
      </c>
    </row>
    <row r="33" spans="1:13">
      <c r="A33" s="20">
        <f t="shared" si="5"/>
        <v>32</v>
      </c>
      <c r="B33" s="21"/>
      <c r="C33" s="21"/>
      <c r="D33" s="21" t="s">
        <v>8</v>
      </c>
      <c r="E33" s="22">
        <f t="shared" si="0"/>
        <v>0</v>
      </c>
      <c r="F33" s="21" t="s">
        <v>8</v>
      </c>
      <c r="G33" s="22">
        <f t="shared" si="1"/>
        <v>0</v>
      </c>
      <c r="H33" s="21" t="s">
        <v>8</v>
      </c>
      <c r="I33" s="22">
        <f t="shared" si="2"/>
        <v>0</v>
      </c>
      <c r="J33" s="21"/>
      <c r="K33" s="22" t="b">
        <f t="shared" si="3"/>
        <v>0</v>
      </c>
      <c r="L33" s="23">
        <f t="shared" si="4"/>
        <v>0</v>
      </c>
      <c r="M33" s="23">
        <f t="shared" si="6"/>
        <v>20</v>
      </c>
    </row>
    <row r="34" spans="1:13">
      <c r="A34" s="20">
        <f t="shared" si="5"/>
        <v>33</v>
      </c>
      <c r="B34" s="21"/>
      <c r="C34" s="21"/>
      <c r="D34" s="21" t="s">
        <v>8</v>
      </c>
      <c r="E34" s="22">
        <f t="shared" si="0"/>
        <v>0</v>
      </c>
      <c r="F34" s="21" t="s">
        <v>8</v>
      </c>
      <c r="G34" s="22">
        <f t="shared" ref="G34:G51" si="7">IF(F34="-",0,IF(F34&gt;-25,25*F34/10))</f>
        <v>0</v>
      </c>
      <c r="H34" s="21" t="s">
        <v>8</v>
      </c>
      <c r="I34" s="22">
        <f t="shared" ref="I34:I51" si="8">IF(H34="-",0,IF(H34&gt;-10,25*H34/18))</f>
        <v>0</v>
      </c>
      <c r="J34" s="21"/>
      <c r="K34" s="22" t="b">
        <f t="shared" ref="K34:K51" si="9">IF(J34="-",0,IF(J34&gt;0,25*J$53/J34))</f>
        <v>0</v>
      </c>
      <c r="L34" s="23">
        <f t="shared" ref="L34:L51" si="10">E34+G34+I34+K34</f>
        <v>0</v>
      </c>
      <c r="M34" s="23">
        <f t="shared" si="6"/>
        <v>20</v>
      </c>
    </row>
    <row r="35" spans="1:13">
      <c r="A35" s="20">
        <f t="shared" si="5"/>
        <v>34</v>
      </c>
      <c r="B35" s="21"/>
      <c r="C35" s="21"/>
      <c r="D35" s="21" t="s">
        <v>8</v>
      </c>
      <c r="E35" s="22">
        <f t="shared" si="0"/>
        <v>0</v>
      </c>
      <c r="F35" s="21" t="s">
        <v>8</v>
      </c>
      <c r="G35" s="22">
        <f t="shared" si="7"/>
        <v>0</v>
      </c>
      <c r="H35" s="21" t="s">
        <v>8</v>
      </c>
      <c r="I35" s="22">
        <f t="shared" si="8"/>
        <v>0</v>
      </c>
      <c r="J35" s="21"/>
      <c r="K35" s="22" t="b">
        <f t="shared" si="9"/>
        <v>0</v>
      </c>
      <c r="L35" s="23">
        <f t="shared" si="10"/>
        <v>0</v>
      </c>
      <c r="M35" s="23">
        <f t="shared" si="6"/>
        <v>20</v>
      </c>
    </row>
    <row r="36" spans="1:13">
      <c r="A36" s="20">
        <f t="shared" si="5"/>
        <v>35</v>
      </c>
      <c r="B36" s="21"/>
      <c r="C36" s="21"/>
      <c r="D36" s="21" t="s">
        <v>8</v>
      </c>
      <c r="E36" s="22">
        <f t="shared" si="0"/>
        <v>0</v>
      </c>
      <c r="F36" s="21" t="s">
        <v>8</v>
      </c>
      <c r="G36" s="22">
        <f t="shared" si="7"/>
        <v>0</v>
      </c>
      <c r="H36" s="21" t="s">
        <v>8</v>
      </c>
      <c r="I36" s="22">
        <f t="shared" si="8"/>
        <v>0</v>
      </c>
      <c r="J36" s="21"/>
      <c r="K36" s="22" t="b">
        <f t="shared" si="9"/>
        <v>0</v>
      </c>
      <c r="L36" s="23">
        <f t="shared" si="10"/>
        <v>0</v>
      </c>
      <c r="M36" s="23">
        <f t="shared" si="6"/>
        <v>20</v>
      </c>
    </row>
    <row r="37" spans="1:13">
      <c r="A37" s="20">
        <f t="shared" si="5"/>
        <v>36</v>
      </c>
      <c r="B37" s="21"/>
      <c r="C37" s="21"/>
      <c r="D37" s="21" t="s">
        <v>8</v>
      </c>
      <c r="E37" s="22">
        <f t="shared" si="0"/>
        <v>0</v>
      </c>
      <c r="F37" s="21" t="s">
        <v>8</v>
      </c>
      <c r="G37" s="22">
        <f t="shared" si="7"/>
        <v>0</v>
      </c>
      <c r="H37" s="21" t="s">
        <v>8</v>
      </c>
      <c r="I37" s="22">
        <f t="shared" si="8"/>
        <v>0</v>
      </c>
      <c r="J37" s="21"/>
      <c r="K37" s="22" t="b">
        <f t="shared" si="9"/>
        <v>0</v>
      </c>
      <c r="L37" s="23">
        <f t="shared" si="10"/>
        <v>0</v>
      </c>
      <c r="M37" s="23">
        <f t="shared" si="6"/>
        <v>20</v>
      </c>
    </row>
    <row r="38" spans="1:13">
      <c r="A38" s="20">
        <f t="shared" si="5"/>
        <v>37</v>
      </c>
      <c r="B38" s="21"/>
      <c r="C38" s="21"/>
      <c r="D38" s="21" t="s">
        <v>8</v>
      </c>
      <c r="E38" s="22">
        <f t="shared" si="0"/>
        <v>0</v>
      </c>
      <c r="F38" s="21" t="s">
        <v>8</v>
      </c>
      <c r="G38" s="22">
        <f t="shared" si="7"/>
        <v>0</v>
      </c>
      <c r="H38" s="21" t="s">
        <v>8</v>
      </c>
      <c r="I38" s="22">
        <f t="shared" si="8"/>
        <v>0</v>
      </c>
      <c r="J38" s="21"/>
      <c r="K38" s="22" t="b">
        <f t="shared" si="9"/>
        <v>0</v>
      </c>
      <c r="L38" s="23">
        <f t="shared" si="10"/>
        <v>0</v>
      </c>
      <c r="M38" s="23">
        <f t="shared" si="6"/>
        <v>20</v>
      </c>
    </row>
    <row r="39" spans="1:13">
      <c r="A39" s="20">
        <f t="shared" si="5"/>
        <v>38</v>
      </c>
      <c r="B39" s="21"/>
      <c r="C39" s="21"/>
      <c r="D39" s="21" t="s">
        <v>8</v>
      </c>
      <c r="E39" s="22">
        <f t="shared" si="0"/>
        <v>0</v>
      </c>
      <c r="F39" s="21" t="s">
        <v>8</v>
      </c>
      <c r="G39" s="22">
        <f t="shared" si="7"/>
        <v>0</v>
      </c>
      <c r="H39" s="21" t="s">
        <v>8</v>
      </c>
      <c r="I39" s="22">
        <f t="shared" si="8"/>
        <v>0</v>
      </c>
      <c r="J39" s="21"/>
      <c r="K39" s="22" t="b">
        <f t="shared" si="9"/>
        <v>0</v>
      </c>
      <c r="L39" s="23">
        <f t="shared" si="10"/>
        <v>0</v>
      </c>
      <c r="M39" s="23">
        <f t="shared" si="6"/>
        <v>20</v>
      </c>
    </row>
    <row r="40" spans="1:13">
      <c r="A40" s="20">
        <f t="shared" si="5"/>
        <v>39</v>
      </c>
      <c r="B40" s="21"/>
      <c r="C40" s="21"/>
      <c r="D40" s="21" t="s">
        <v>8</v>
      </c>
      <c r="E40" s="22">
        <f t="shared" si="0"/>
        <v>0</v>
      </c>
      <c r="F40" s="21" t="s">
        <v>8</v>
      </c>
      <c r="G40" s="22">
        <f t="shared" si="7"/>
        <v>0</v>
      </c>
      <c r="H40" s="21" t="s">
        <v>8</v>
      </c>
      <c r="I40" s="22">
        <f t="shared" si="8"/>
        <v>0</v>
      </c>
      <c r="J40" s="21"/>
      <c r="K40" s="22" t="b">
        <f t="shared" si="9"/>
        <v>0</v>
      </c>
      <c r="L40" s="23">
        <f t="shared" si="10"/>
        <v>0</v>
      </c>
      <c r="M40" s="23">
        <f t="shared" si="6"/>
        <v>20</v>
      </c>
    </row>
    <row r="41" spans="1:13">
      <c r="A41" s="20">
        <f t="shared" si="5"/>
        <v>40</v>
      </c>
      <c r="B41" s="21"/>
      <c r="C41" s="21"/>
      <c r="D41" s="21" t="s">
        <v>8</v>
      </c>
      <c r="E41" s="22">
        <f t="shared" si="0"/>
        <v>0</v>
      </c>
      <c r="F41" s="21" t="s">
        <v>8</v>
      </c>
      <c r="G41" s="22">
        <f t="shared" si="7"/>
        <v>0</v>
      </c>
      <c r="H41" s="21" t="s">
        <v>8</v>
      </c>
      <c r="I41" s="22">
        <f t="shared" si="8"/>
        <v>0</v>
      </c>
      <c r="J41" s="21"/>
      <c r="K41" s="22" t="b">
        <f t="shared" si="9"/>
        <v>0</v>
      </c>
      <c r="L41" s="23">
        <f t="shared" si="10"/>
        <v>0</v>
      </c>
      <c r="M41" s="23">
        <f t="shared" si="6"/>
        <v>20</v>
      </c>
    </row>
    <row r="42" spans="1:13">
      <c r="A42" s="20">
        <f t="shared" si="5"/>
        <v>41</v>
      </c>
      <c r="B42" s="21"/>
      <c r="C42" s="21"/>
      <c r="D42" s="21" t="s">
        <v>8</v>
      </c>
      <c r="E42" s="22">
        <f t="shared" si="0"/>
        <v>0</v>
      </c>
      <c r="F42" s="21" t="s">
        <v>8</v>
      </c>
      <c r="G42" s="22">
        <f t="shared" si="7"/>
        <v>0</v>
      </c>
      <c r="H42" s="21" t="s">
        <v>8</v>
      </c>
      <c r="I42" s="22">
        <f t="shared" si="8"/>
        <v>0</v>
      </c>
      <c r="J42" s="21"/>
      <c r="K42" s="22" t="b">
        <f t="shared" si="9"/>
        <v>0</v>
      </c>
      <c r="L42" s="23">
        <f t="shared" si="10"/>
        <v>0</v>
      </c>
      <c r="M42" s="23">
        <f t="shared" si="6"/>
        <v>20</v>
      </c>
    </row>
    <row r="43" spans="1:13">
      <c r="A43" s="20">
        <f t="shared" si="5"/>
        <v>42</v>
      </c>
      <c r="B43" s="21"/>
      <c r="C43" s="21"/>
      <c r="D43" s="21" t="s">
        <v>8</v>
      </c>
      <c r="E43" s="22">
        <f t="shared" si="0"/>
        <v>0</v>
      </c>
      <c r="F43" s="21" t="s">
        <v>8</v>
      </c>
      <c r="G43" s="22">
        <f t="shared" si="7"/>
        <v>0</v>
      </c>
      <c r="H43" s="21" t="s">
        <v>8</v>
      </c>
      <c r="I43" s="22">
        <f t="shared" si="8"/>
        <v>0</v>
      </c>
      <c r="J43" s="21"/>
      <c r="K43" s="22" t="b">
        <f t="shared" si="9"/>
        <v>0</v>
      </c>
      <c r="L43" s="23">
        <f t="shared" si="10"/>
        <v>0</v>
      </c>
      <c r="M43" s="23">
        <f t="shared" si="6"/>
        <v>20</v>
      </c>
    </row>
    <row r="44" spans="1:13">
      <c r="A44" s="20">
        <f t="shared" si="5"/>
        <v>43</v>
      </c>
      <c r="B44" s="21"/>
      <c r="C44" s="21"/>
      <c r="D44" s="21" t="s">
        <v>8</v>
      </c>
      <c r="E44" s="22">
        <f t="shared" si="0"/>
        <v>0</v>
      </c>
      <c r="F44" s="21" t="s">
        <v>8</v>
      </c>
      <c r="G44" s="22">
        <f t="shared" si="7"/>
        <v>0</v>
      </c>
      <c r="H44" s="21" t="s">
        <v>8</v>
      </c>
      <c r="I44" s="22">
        <f t="shared" si="8"/>
        <v>0</v>
      </c>
      <c r="J44" s="21"/>
      <c r="K44" s="22" t="b">
        <f t="shared" si="9"/>
        <v>0</v>
      </c>
      <c r="L44" s="23">
        <f t="shared" si="10"/>
        <v>0</v>
      </c>
      <c r="M44" s="23">
        <f t="shared" si="6"/>
        <v>20</v>
      </c>
    </row>
    <row r="45" spans="1:13">
      <c r="A45" s="20">
        <f t="shared" si="5"/>
        <v>44</v>
      </c>
      <c r="B45" s="21"/>
      <c r="C45" s="21"/>
      <c r="D45" s="21" t="s">
        <v>8</v>
      </c>
      <c r="E45" s="22">
        <f t="shared" ref="E45:E51" si="11">IF(D45="-",0,IF(D45&gt;-25,25*D45/55))</f>
        <v>0</v>
      </c>
      <c r="F45" s="21" t="s">
        <v>8</v>
      </c>
      <c r="G45" s="22">
        <f t="shared" si="7"/>
        <v>0</v>
      </c>
      <c r="H45" s="21" t="s">
        <v>8</v>
      </c>
      <c r="I45" s="22">
        <f t="shared" si="8"/>
        <v>0</v>
      </c>
      <c r="J45" s="21" t="s">
        <v>8</v>
      </c>
      <c r="K45" s="22">
        <f t="shared" si="9"/>
        <v>0</v>
      </c>
      <c r="L45" s="23">
        <f t="shared" si="10"/>
        <v>0</v>
      </c>
      <c r="M45" s="23">
        <f t="shared" si="6"/>
        <v>20</v>
      </c>
    </row>
    <row r="46" spans="1:13">
      <c r="A46" s="20">
        <f t="shared" si="5"/>
        <v>45</v>
      </c>
      <c r="B46" s="21"/>
      <c r="C46" s="21"/>
      <c r="D46" s="21" t="s">
        <v>8</v>
      </c>
      <c r="E46" s="22">
        <f t="shared" si="11"/>
        <v>0</v>
      </c>
      <c r="F46" s="21" t="s">
        <v>8</v>
      </c>
      <c r="G46" s="22">
        <f t="shared" si="7"/>
        <v>0</v>
      </c>
      <c r="H46" s="21" t="s">
        <v>8</v>
      </c>
      <c r="I46" s="22">
        <f t="shared" si="8"/>
        <v>0</v>
      </c>
      <c r="J46" s="21" t="s">
        <v>8</v>
      </c>
      <c r="K46" s="22">
        <f t="shared" si="9"/>
        <v>0</v>
      </c>
      <c r="L46" s="23">
        <f t="shared" si="10"/>
        <v>0</v>
      </c>
      <c r="M46" s="23">
        <f t="shared" si="6"/>
        <v>20</v>
      </c>
    </row>
    <row r="47" spans="1:13">
      <c r="A47" s="20">
        <f t="shared" si="5"/>
        <v>46</v>
      </c>
      <c r="B47" s="21"/>
      <c r="C47" s="21"/>
      <c r="D47" s="21" t="s">
        <v>8</v>
      </c>
      <c r="E47" s="22">
        <f t="shared" si="11"/>
        <v>0</v>
      </c>
      <c r="F47" s="21" t="s">
        <v>8</v>
      </c>
      <c r="G47" s="22">
        <f t="shared" si="7"/>
        <v>0</v>
      </c>
      <c r="H47" s="21" t="s">
        <v>8</v>
      </c>
      <c r="I47" s="22">
        <f t="shared" si="8"/>
        <v>0</v>
      </c>
      <c r="J47" s="21" t="s">
        <v>8</v>
      </c>
      <c r="K47" s="22">
        <f t="shared" si="9"/>
        <v>0</v>
      </c>
      <c r="L47" s="23">
        <f t="shared" si="10"/>
        <v>0</v>
      </c>
      <c r="M47" s="23">
        <f t="shared" si="6"/>
        <v>20</v>
      </c>
    </row>
    <row r="48" spans="1:13">
      <c r="A48" s="20">
        <f t="shared" si="5"/>
        <v>47</v>
      </c>
      <c r="B48" s="21"/>
      <c r="C48" s="21"/>
      <c r="D48" s="21" t="s">
        <v>8</v>
      </c>
      <c r="E48" s="22">
        <f t="shared" si="11"/>
        <v>0</v>
      </c>
      <c r="F48" s="21" t="s">
        <v>8</v>
      </c>
      <c r="G48" s="22">
        <f t="shared" si="7"/>
        <v>0</v>
      </c>
      <c r="H48" s="21" t="s">
        <v>8</v>
      </c>
      <c r="I48" s="22">
        <f t="shared" si="8"/>
        <v>0</v>
      </c>
      <c r="J48" s="21" t="s">
        <v>8</v>
      </c>
      <c r="K48" s="22">
        <f t="shared" si="9"/>
        <v>0</v>
      </c>
      <c r="L48" s="23">
        <f t="shared" si="10"/>
        <v>0</v>
      </c>
      <c r="M48" s="23">
        <f t="shared" si="6"/>
        <v>20</v>
      </c>
    </row>
    <row r="49" spans="1:13">
      <c r="A49" s="20">
        <f t="shared" si="5"/>
        <v>48</v>
      </c>
      <c r="B49" s="21"/>
      <c r="C49" s="21"/>
      <c r="D49" s="21" t="s">
        <v>8</v>
      </c>
      <c r="E49" s="22">
        <f t="shared" si="11"/>
        <v>0</v>
      </c>
      <c r="F49" s="21" t="s">
        <v>8</v>
      </c>
      <c r="G49" s="22">
        <f t="shared" si="7"/>
        <v>0</v>
      </c>
      <c r="H49" s="21" t="s">
        <v>8</v>
      </c>
      <c r="I49" s="22">
        <f t="shared" si="8"/>
        <v>0</v>
      </c>
      <c r="J49" s="21" t="s">
        <v>8</v>
      </c>
      <c r="K49" s="22">
        <f t="shared" si="9"/>
        <v>0</v>
      </c>
      <c r="L49" s="23">
        <f t="shared" si="10"/>
        <v>0</v>
      </c>
      <c r="M49" s="23">
        <f t="shared" si="6"/>
        <v>20</v>
      </c>
    </row>
    <row r="50" spans="1:13">
      <c r="A50" s="20">
        <f t="shared" si="5"/>
        <v>49</v>
      </c>
      <c r="B50" s="21"/>
      <c r="C50" s="21"/>
      <c r="D50" s="21" t="s">
        <v>8</v>
      </c>
      <c r="E50" s="22">
        <f t="shared" si="11"/>
        <v>0</v>
      </c>
      <c r="F50" s="21" t="s">
        <v>8</v>
      </c>
      <c r="G50" s="22">
        <f t="shared" si="7"/>
        <v>0</v>
      </c>
      <c r="H50" s="21" t="s">
        <v>8</v>
      </c>
      <c r="I50" s="22">
        <f t="shared" si="8"/>
        <v>0</v>
      </c>
      <c r="J50" s="21" t="s">
        <v>8</v>
      </c>
      <c r="K50" s="22">
        <f t="shared" si="9"/>
        <v>0</v>
      </c>
      <c r="L50" s="23">
        <f t="shared" si="10"/>
        <v>0</v>
      </c>
      <c r="M50" s="23">
        <f t="shared" si="6"/>
        <v>20</v>
      </c>
    </row>
    <row r="51" spans="1:13">
      <c r="A51" s="20">
        <f t="shared" si="5"/>
        <v>50</v>
      </c>
      <c r="B51" s="21"/>
      <c r="C51" s="21"/>
      <c r="D51" s="21" t="s">
        <v>8</v>
      </c>
      <c r="E51" s="22">
        <f t="shared" si="11"/>
        <v>0</v>
      </c>
      <c r="F51" s="21" t="s">
        <v>8</v>
      </c>
      <c r="G51" s="22">
        <f t="shared" si="7"/>
        <v>0</v>
      </c>
      <c r="H51" s="21" t="s">
        <v>8</v>
      </c>
      <c r="I51" s="22">
        <f t="shared" si="8"/>
        <v>0</v>
      </c>
      <c r="J51" s="21" t="s">
        <v>8</v>
      </c>
      <c r="K51" s="22">
        <f t="shared" si="9"/>
        <v>0</v>
      </c>
      <c r="L51" s="23">
        <f t="shared" si="10"/>
        <v>0</v>
      </c>
      <c r="M51" s="23">
        <f t="shared" si="6"/>
        <v>20</v>
      </c>
    </row>
    <row r="52" spans="1:13">
      <c r="A52" s="20"/>
      <c r="B52" s="21" t="s">
        <v>13</v>
      </c>
      <c r="C52" s="6" t="s">
        <v>12</v>
      </c>
      <c r="D52" s="6" t="s">
        <v>2</v>
      </c>
      <c r="E52" s="26" t="s">
        <v>11</v>
      </c>
      <c r="F52" s="21" t="s">
        <v>2</v>
      </c>
      <c r="G52" s="26" t="s">
        <v>11</v>
      </c>
      <c r="H52" s="21" t="s">
        <v>2</v>
      </c>
      <c r="I52" s="26" t="s">
        <v>11</v>
      </c>
      <c r="J52" s="21" t="s">
        <v>10</v>
      </c>
      <c r="K52" s="26" t="s">
        <v>11</v>
      </c>
      <c r="L52" s="27"/>
      <c r="M52" s="6"/>
    </row>
    <row r="53" spans="1:13">
      <c r="B53" s="29"/>
      <c r="C53" s="29"/>
      <c r="D53" s="29"/>
      <c r="E53" s="22">
        <f>IF(D53="-",0,IF(D53&gt;-25,25*D53/55))</f>
        <v>0</v>
      </c>
      <c r="I53" s="22">
        <f>IF(H53="-",0,IF(H53&gt;-10,25*H53/18))</f>
        <v>0</v>
      </c>
      <c r="J53" s="21">
        <f>MIN(J3:J52)</f>
        <v>12.4</v>
      </c>
    </row>
    <row r="54" spans="1:13">
      <c r="B54" s="29"/>
      <c r="C54" s="29"/>
      <c r="D54" s="29"/>
      <c r="E54" s="22">
        <f>IF(D54="-",0,IF(D54&gt;-25,25*D54/55))</f>
        <v>0</v>
      </c>
      <c r="I54" s="22">
        <f>IF(H54="-",0,IF(H54&gt;-10,25*H54/18))</f>
        <v>0</v>
      </c>
      <c r="J54" s="21"/>
    </row>
    <row r="55" spans="1:13">
      <c r="B55" s="29"/>
      <c r="C55" s="29"/>
      <c r="D55" s="29"/>
      <c r="E55" s="22">
        <f>IF(D55="-",0,IF(D55&gt;-25,25*D55/55))</f>
        <v>0</v>
      </c>
      <c r="I55" s="22">
        <f>IF(H55="-",0,IF(H55&gt;-10,25*H55/18))</f>
        <v>0</v>
      </c>
      <c r="J55" s="21"/>
    </row>
    <row r="56" spans="1:13">
      <c r="E56" s="22">
        <f>IF(D56="-",0,IF(D56&gt;-25,25*D56/55))</f>
        <v>0</v>
      </c>
      <c r="I56" s="22">
        <f>IF(H56="-",0,IF(H56&gt;-10,25*H56/18))</f>
        <v>0</v>
      </c>
    </row>
    <row r="57" spans="1:13">
      <c r="E57" s="22">
        <f>IF(D57="-",0,IF(D57&gt;-25,25*D57/55))</f>
        <v>0</v>
      </c>
      <c r="I57" s="22">
        <f>IF(H57="-",0,IF(H57&gt;-10,25*H57/18))</f>
        <v>0</v>
      </c>
    </row>
  </sheetData>
  <sortState ref="A1:O57">
    <sortCondition descending="1" ref="L3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8"/>
  <sheetViews>
    <sheetView zoomScale="90" zoomScaleNormal="90" workbookViewId="0">
      <selection activeCell="E15" sqref="E15"/>
    </sheetView>
  </sheetViews>
  <sheetFormatPr defaultRowHeight="15"/>
  <cols>
    <col min="1" max="1" width="3" style="31" bestFit="1" customWidth="1"/>
    <col min="2" max="2" width="11.85546875" style="29" bestFit="1" customWidth="1"/>
    <col min="3" max="3" width="35.42578125" style="29" bestFit="1" customWidth="1"/>
    <col min="4" max="4" width="6.7109375" style="29" bestFit="1" customWidth="1"/>
    <col min="5" max="5" width="13.5703125" style="30" bestFit="1" customWidth="1"/>
    <col min="6" max="6" width="10.7109375" style="29" bestFit="1" customWidth="1"/>
    <col min="7" max="7" width="13.5703125" style="30" bestFit="1" customWidth="1"/>
    <col min="8" max="8" width="8.85546875" style="29" bestFit="1" customWidth="1"/>
    <col min="9" max="9" width="13.5703125" style="30" bestFit="1" customWidth="1"/>
    <col min="10" max="10" width="9.5703125" style="29" bestFit="1" customWidth="1"/>
    <col min="11" max="11" width="13.5703125" style="30" bestFit="1" customWidth="1"/>
    <col min="12" max="12" width="12.5703125" style="31" bestFit="1" customWidth="1"/>
    <col min="13" max="13" width="10.140625" style="31" bestFit="1" customWidth="1"/>
    <col min="14" max="16384" width="9.140625" style="1"/>
  </cols>
  <sheetData>
    <row r="1" spans="1:13" ht="15" customHeight="1">
      <c r="A1" s="5" t="s">
        <v>0</v>
      </c>
      <c r="B1" s="32"/>
      <c r="C1" s="21"/>
      <c r="D1" s="9" t="s">
        <v>1</v>
      </c>
      <c r="E1" s="8"/>
      <c r="F1" s="9" t="s">
        <v>3</v>
      </c>
      <c r="G1" s="8"/>
      <c r="H1" s="9" t="s">
        <v>5</v>
      </c>
      <c r="I1" s="8"/>
      <c r="J1" s="9" t="s">
        <v>4</v>
      </c>
      <c r="K1" s="8"/>
      <c r="L1" s="10" t="s">
        <v>6</v>
      </c>
      <c r="M1" s="33" t="s">
        <v>7</v>
      </c>
    </row>
    <row r="2" spans="1:13" s="3" customFormat="1">
      <c r="A2" s="34">
        <v>1</v>
      </c>
      <c r="B2" s="13" t="s">
        <v>38</v>
      </c>
      <c r="C2" s="14" t="s">
        <v>35</v>
      </c>
      <c r="D2" s="14">
        <v>27</v>
      </c>
      <c r="E2" s="15">
        <f t="shared" ref="E2:E47" si="0">IF(D2="-",0,IF(D2&gt;-25,25*D2/37))</f>
        <v>18.243243243243242</v>
      </c>
      <c r="F2" s="14">
        <v>8.8000000000000007</v>
      </c>
      <c r="G2" s="15">
        <f t="shared" ref="G2:G33" si="1">IF(F2="-",0,IF(F2&gt;-10,25*F2/10))</f>
        <v>22.000000000000004</v>
      </c>
      <c r="H2" s="14">
        <v>12</v>
      </c>
      <c r="I2" s="15">
        <f t="shared" ref="I2:I33" si="2">IF(H2="-",0,IF(H2&gt;-10,25*H2/18))</f>
        <v>16.666666666666668</v>
      </c>
      <c r="J2" s="14">
        <v>13.25</v>
      </c>
      <c r="K2" s="15">
        <f t="shared" ref="K2:K33" si="3">IF(J2="-",0,IF(J2&gt;0,25*J$53/J2))</f>
        <v>25.09433962264151</v>
      </c>
      <c r="L2" s="16">
        <f t="shared" ref="L2:L33" si="4">E2+G2+I2+K2</f>
        <v>82.004249532551427</v>
      </c>
      <c r="M2" s="16" t="s">
        <v>70</v>
      </c>
    </row>
    <row r="3" spans="1:13" s="3" customFormat="1">
      <c r="A3" s="14">
        <v>2</v>
      </c>
      <c r="B3" s="14" t="s">
        <v>39</v>
      </c>
      <c r="C3" s="14" t="s">
        <v>35</v>
      </c>
      <c r="D3" s="14">
        <v>25</v>
      </c>
      <c r="E3" s="15">
        <f t="shared" si="0"/>
        <v>16.891891891891891</v>
      </c>
      <c r="F3" s="14">
        <v>8.8000000000000007</v>
      </c>
      <c r="G3" s="15">
        <f t="shared" si="1"/>
        <v>22.000000000000004</v>
      </c>
      <c r="H3" s="14">
        <v>15</v>
      </c>
      <c r="I3" s="15">
        <f t="shared" si="2"/>
        <v>20.833333333333332</v>
      </c>
      <c r="J3" s="14">
        <v>15.02</v>
      </c>
      <c r="K3" s="15">
        <f t="shared" si="3"/>
        <v>22.137150466045274</v>
      </c>
      <c r="L3" s="17">
        <f t="shared" si="4"/>
        <v>81.862375691270501</v>
      </c>
      <c r="M3" s="17" t="s">
        <v>71</v>
      </c>
    </row>
    <row r="4" spans="1:13" s="3" customFormat="1">
      <c r="A4" s="34">
        <v>3</v>
      </c>
      <c r="B4" s="14" t="s">
        <v>80</v>
      </c>
      <c r="C4" s="14" t="s">
        <v>49</v>
      </c>
      <c r="D4" s="14">
        <v>7.25</v>
      </c>
      <c r="E4" s="15">
        <f t="shared" si="0"/>
        <v>4.8986486486486482</v>
      </c>
      <c r="F4" s="14">
        <v>9</v>
      </c>
      <c r="G4" s="15">
        <f t="shared" si="1"/>
        <v>22.5</v>
      </c>
      <c r="H4" s="14">
        <v>15</v>
      </c>
      <c r="I4" s="15">
        <f t="shared" si="2"/>
        <v>20.833333333333332</v>
      </c>
      <c r="J4" s="14">
        <v>13.6</v>
      </c>
      <c r="K4" s="15">
        <f t="shared" si="3"/>
        <v>24.448529411764707</v>
      </c>
      <c r="L4" s="17">
        <f t="shared" si="4"/>
        <v>72.680511393746684</v>
      </c>
      <c r="M4" s="17" t="s">
        <v>71</v>
      </c>
    </row>
    <row r="5" spans="1:13" s="3" customFormat="1">
      <c r="A5" s="14">
        <v>4</v>
      </c>
      <c r="B5" s="14" t="s">
        <v>81</v>
      </c>
      <c r="C5" s="14" t="s">
        <v>49</v>
      </c>
      <c r="D5" s="14">
        <v>8.5</v>
      </c>
      <c r="E5" s="15">
        <f t="shared" si="0"/>
        <v>5.743243243243243</v>
      </c>
      <c r="F5" s="14">
        <v>7.5</v>
      </c>
      <c r="G5" s="15">
        <f t="shared" si="1"/>
        <v>18.75</v>
      </c>
      <c r="H5" s="14">
        <v>12</v>
      </c>
      <c r="I5" s="15">
        <f t="shared" si="2"/>
        <v>16.666666666666668</v>
      </c>
      <c r="J5" s="14">
        <v>13.3</v>
      </c>
      <c r="K5" s="15">
        <f t="shared" si="3"/>
        <v>25</v>
      </c>
      <c r="L5" s="17">
        <f t="shared" si="4"/>
        <v>66.159909909909913</v>
      </c>
      <c r="M5" s="17" t="s">
        <v>71</v>
      </c>
    </row>
    <row r="6" spans="1:13" s="2" customFormat="1">
      <c r="A6" s="35">
        <v>5</v>
      </c>
      <c r="B6" s="21" t="s">
        <v>37</v>
      </c>
      <c r="C6" s="21" t="s">
        <v>35</v>
      </c>
      <c r="D6" s="21">
        <v>9</v>
      </c>
      <c r="E6" s="22">
        <f t="shared" si="0"/>
        <v>6.0810810810810807</v>
      </c>
      <c r="F6" s="21">
        <v>6.4</v>
      </c>
      <c r="G6" s="22">
        <f t="shared" si="1"/>
        <v>16</v>
      </c>
      <c r="H6" s="21">
        <v>15</v>
      </c>
      <c r="I6" s="22">
        <f t="shared" si="2"/>
        <v>20.833333333333332</v>
      </c>
      <c r="J6" s="21">
        <v>14.89</v>
      </c>
      <c r="K6" s="22">
        <f t="shared" si="3"/>
        <v>22.330423102753524</v>
      </c>
      <c r="L6" s="36">
        <f t="shared" si="4"/>
        <v>65.244837517167937</v>
      </c>
      <c r="M6" s="36"/>
    </row>
    <row r="7" spans="1:13" s="2" customFormat="1">
      <c r="A7" s="21">
        <v>6</v>
      </c>
      <c r="B7" s="21" t="s">
        <v>82</v>
      </c>
      <c r="C7" s="21" t="s">
        <v>49</v>
      </c>
      <c r="D7" s="21">
        <v>9.25</v>
      </c>
      <c r="E7" s="22">
        <f t="shared" si="0"/>
        <v>6.25</v>
      </c>
      <c r="F7" s="21">
        <v>9</v>
      </c>
      <c r="G7" s="22">
        <f t="shared" si="1"/>
        <v>22.5</v>
      </c>
      <c r="H7" s="21">
        <v>9</v>
      </c>
      <c r="I7" s="22">
        <f t="shared" si="2"/>
        <v>12.5</v>
      </c>
      <c r="J7" s="21">
        <v>14.2</v>
      </c>
      <c r="K7" s="22">
        <f t="shared" si="3"/>
        <v>23.41549295774648</v>
      </c>
      <c r="L7" s="36">
        <f t="shared" si="4"/>
        <v>64.66549295774648</v>
      </c>
      <c r="M7" s="36"/>
    </row>
    <row r="8" spans="1:13" s="2" customFormat="1">
      <c r="A8" s="35">
        <v>7</v>
      </c>
      <c r="B8" s="21" t="s">
        <v>87</v>
      </c>
      <c r="C8" s="21" t="s">
        <v>49</v>
      </c>
      <c r="D8" s="21">
        <v>7.25</v>
      </c>
      <c r="E8" s="22">
        <f t="shared" si="0"/>
        <v>4.8986486486486482</v>
      </c>
      <c r="F8" s="21">
        <v>7.6</v>
      </c>
      <c r="G8" s="22">
        <f t="shared" si="1"/>
        <v>19</v>
      </c>
      <c r="H8" s="21">
        <v>12</v>
      </c>
      <c r="I8" s="22">
        <f t="shared" si="2"/>
        <v>16.666666666666668</v>
      </c>
      <c r="J8" s="21">
        <v>14.2</v>
      </c>
      <c r="K8" s="22">
        <f t="shared" si="3"/>
        <v>23.41549295774648</v>
      </c>
      <c r="L8" s="36">
        <f t="shared" si="4"/>
        <v>63.980808273061797</v>
      </c>
      <c r="M8" s="36"/>
    </row>
    <row r="9" spans="1:13">
      <c r="A9" s="6">
        <v>8</v>
      </c>
      <c r="B9" s="21" t="s">
        <v>83</v>
      </c>
      <c r="C9" s="21" t="s">
        <v>49</v>
      </c>
      <c r="D9" s="21">
        <v>11.25</v>
      </c>
      <c r="E9" s="22">
        <f t="shared" si="0"/>
        <v>7.6013513513513518</v>
      </c>
      <c r="F9" s="21">
        <v>7.5</v>
      </c>
      <c r="G9" s="22">
        <f t="shared" si="1"/>
        <v>18.75</v>
      </c>
      <c r="H9" s="21">
        <v>9</v>
      </c>
      <c r="I9" s="22">
        <f t="shared" si="2"/>
        <v>12.5</v>
      </c>
      <c r="J9" s="21">
        <v>14</v>
      </c>
      <c r="K9" s="22">
        <f t="shared" si="3"/>
        <v>23.75</v>
      </c>
      <c r="L9" s="23">
        <f t="shared" si="4"/>
        <v>62.601351351351354</v>
      </c>
      <c r="M9" s="23"/>
    </row>
    <row r="10" spans="1:13">
      <c r="A10" s="37">
        <v>9</v>
      </c>
      <c r="B10" s="21" t="s">
        <v>84</v>
      </c>
      <c r="C10" s="21" t="s">
        <v>49</v>
      </c>
      <c r="D10" s="21">
        <v>5.25</v>
      </c>
      <c r="E10" s="22">
        <f t="shared" si="0"/>
        <v>3.5472972972972974</v>
      </c>
      <c r="F10" s="21">
        <v>8.5</v>
      </c>
      <c r="G10" s="22">
        <f t="shared" si="1"/>
        <v>21.25</v>
      </c>
      <c r="H10" s="21">
        <v>9</v>
      </c>
      <c r="I10" s="22">
        <f t="shared" si="2"/>
        <v>12.5</v>
      </c>
      <c r="J10" s="21">
        <v>15.2</v>
      </c>
      <c r="K10" s="22">
        <f t="shared" si="3"/>
        <v>21.875</v>
      </c>
      <c r="L10" s="23">
        <f t="shared" si="4"/>
        <v>59.172297297297298</v>
      </c>
      <c r="M10" s="23"/>
    </row>
    <row r="11" spans="1:13">
      <c r="A11" s="6">
        <v>10</v>
      </c>
      <c r="B11" s="21" t="s">
        <v>85</v>
      </c>
      <c r="C11" s="21" t="s">
        <v>49</v>
      </c>
      <c r="D11" s="21">
        <v>9.5</v>
      </c>
      <c r="E11" s="22">
        <f t="shared" si="0"/>
        <v>6.4189189189189193</v>
      </c>
      <c r="F11" s="21">
        <v>8.8000000000000007</v>
      </c>
      <c r="G11" s="22">
        <f t="shared" si="1"/>
        <v>22.000000000000004</v>
      </c>
      <c r="H11" s="21">
        <v>3</v>
      </c>
      <c r="I11" s="22">
        <f t="shared" si="2"/>
        <v>4.166666666666667</v>
      </c>
      <c r="J11" s="21">
        <v>14.7</v>
      </c>
      <c r="K11" s="22">
        <f t="shared" si="3"/>
        <v>22.61904761904762</v>
      </c>
      <c r="L11" s="23">
        <f t="shared" si="4"/>
        <v>55.204633204633211</v>
      </c>
      <c r="M11" s="23"/>
    </row>
    <row r="12" spans="1:13">
      <c r="A12" s="37">
        <v>11</v>
      </c>
      <c r="B12" s="21" t="s">
        <v>86</v>
      </c>
      <c r="C12" s="21" t="s">
        <v>49</v>
      </c>
      <c r="D12" s="21">
        <v>6.5</v>
      </c>
      <c r="E12" s="22">
        <f t="shared" si="0"/>
        <v>4.3918918918918921</v>
      </c>
      <c r="F12" s="21">
        <v>8.8000000000000007</v>
      </c>
      <c r="G12" s="22">
        <f t="shared" si="1"/>
        <v>22.000000000000004</v>
      </c>
      <c r="H12" s="21">
        <v>3</v>
      </c>
      <c r="I12" s="22">
        <f t="shared" si="2"/>
        <v>4.166666666666667</v>
      </c>
      <c r="J12" s="21">
        <v>15.2</v>
      </c>
      <c r="K12" s="22">
        <f t="shared" si="3"/>
        <v>21.875</v>
      </c>
      <c r="L12" s="23">
        <f t="shared" si="4"/>
        <v>52.433558558558559</v>
      </c>
      <c r="M12" s="23"/>
    </row>
    <row r="13" spans="1:13">
      <c r="A13" s="6">
        <v>12</v>
      </c>
      <c r="B13" s="21" t="s">
        <v>30</v>
      </c>
      <c r="C13" s="21" t="s">
        <v>26</v>
      </c>
      <c r="D13" s="21">
        <v>11.25</v>
      </c>
      <c r="E13" s="22">
        <f t="shared" si="0"/>
        <v>7.6013513513513518</v>
      </c>
      <c r="F13" s="21">
        <v>2.5</v>
      </c>
      <c r="G13" s="22">
        <f t="shared" si="1"/>
        <v>6.25</v>
      </c>
      <c r="H13" s="21">
        <v>3</v>
      </c>
      <c r="I13" s="22">
        <f t="shared" si="2"/>
        <v>4.166666666666667</v>
      </c>
      <c r="J13" s="21">
        <v>15.03</v>
      </c>
      <c r="K13" s="22">
        <f t="shared" si="3"/>
        <v>22.122421823020627</v>
      </c>
      <c r="L13" s="23">
        <f t="shared" si="4"/>
        <v>40.140439841038642</v>
      </c>
      <c r="M13" s="23"/>
    </row>
    <row r="14" spans="1:13">
      <c r="A14" s="6">
        <f t="shared" ref="A14:A51" si="5">A13+1</f>
        <v>13</v>
      </c>
      <c r="B14" s="21"/>
      <c r="C14" s="21"/>
      <c r="D14" s="21" t="s">
        <v>8</v>
      </c>
      <c r="E14" s="22">
        <f t="shared" si="0"/>
        <v>0</v>
      </c>
      <c r="F14" s="21" t="s">
        <v>8</v>
      </c>
      <c r="G14" s="22">
        <f t="shared" si="1"/>
        <v>0</v>
      </c>
      <c r="H14" s="21" t="s">
        <v>8</v>
      </c>
      <c r="I14" s="22">
        <f t="shared" si="2"/>
        <v>0</v>
      </c>
      <c r="J14" s="21" t="s">
        <v>8</v>
      </c>
      <c r="K14" s="22">
        <f t="shared" si="3"/>
        <v>0</v>
      </c>
      <c r="L14" s="23">
        <f t="shared" si="4"/>
        <v>0</v>
      </c>
      <c r="M14" s="23"/>
    </row>
    <row r="15" spans="1:13">
      <c r="A15" s="6">
        <f t="shared" si="5"/>
        <v>14</v>
      </c>
      <c r="B15" s="21"/>
      <c r="C15" s="21"/>
      <c r="D15" s="21" t="s">
        <v>8</v>
      </c>
      <c r="E15" s="22">
        <f t="shared" si="0"/>
        <v>0</v>
      </c>
      <c r="F15" s="21" t="s">
        <v>8</v>
      </c>
      <c r="G15" s="22">
        <f t="shared" si="1"/>
        <v>0</v>
      </c>
      <c r="H15" s="21" t="s">
        <v>8</v>
      </c>
      <c r="I15" s="22">
        <f t="shared" si="2"/>
        <v>0</v>
      </c>
      <c r="J15" s="21" t="s">
        <v>8</v>
      </c>
      <c r="K15" s="22">
        <f t="shared" si="3"/>
        <v>0</v>
      </c>
      <c r="L15" s="23">
        <f t="shared" si="4"/>
        <v>0</v>
      </c>
      <c r="M15" s="23"/>
    </row>
    <row r="16" spans="1:13">
      <c r="A16" s="6">
        <f t="shared" si="5"/>
        <v>15</v>
      </c>
      <c r="B16" s="21"/>
      <c r="C16" s="21"/>
      <c r="D16" s="21" t="s">
        <v>8</v>
      </c>
      <c r="E16" s="22">
        <f t="shared" si="0"/>
        <v>0</v>
      </c>
      <c r="F16" s="21" t="s">
        <v>8</v>
      </c>
      <c r="G16" s="22">
        <f t="shared" si="1"/>
        <v>0</v>
      </c>
      <c r="H16" s="21" t="s">
        <v>8</v>
      </c>
      <c r="I16" s="22">
        <f t="shared" si="2"/>
        <v>0</v>
      </c>
      <c r="J16" s="21" t="s">
        <v>8</v>
      </c>
      <c r="K16" s="22">
        <f t="shared" si="3"/>
        <v>0</v>
      </c>
      <c r="L16" s="23">
        <f t="shared" si="4"/>
        <v>0</v>
      </c>
      <c r="M16" s="23"/>
    </row>
    <row r="17" spans="1:13">
      <c r="A17" s="6">
        <f t="shared" si="5"/>
        <v>16</v>
      </c>
      <c r="B17" s="21"/>
      <c r="C17" s="21"/>
      <c r="D17" s="21" t="s">
        <v>8</v>
      </c>
      <c r="E17" s="22">
        <f t="shared" si="0"/>
        <v>0</v>
      </c>
      <c r="F17" s="21" t="s">
        <v>8</v>
      </c>
      <c r="G17" s="22">
        <f t="shared" si="1"/>
        <v>0</v>
      </c>
      <c r="H17" s="21" t="s">
        <v>8</v>
      </c>
      <c r="I17" s="22">
        <f t="shared" si="2"/>
        <v>0</v>
      </c>
      <c r="J17" s="21" t="s">
        <v>8</v>
      </c>
      <c r="K17" s="22">
        <f t="shared" si="3"/>
        <v>0</v>
      </c>
      <c r="L17" s="23">
        <f t="shared" si="4"/>
        <v>0</v>
      </c>
      <c r="M17" s="23"/>
    </row>
    <row r="18" spans="1:13">
      <c r="A18" s="6">
        <f t="shared" si="5"/>
        <v>17</v>
      </c>
      <c r="B18" s="21"/>
      <c r="C18" s="21"/>
      <c r="D18" s="21" t="s">
        <v>8</v>
      </c>
      <c r="E18" s="22">
        <f t="shared" si="0"/>
        <v>0</v>
      </c>
      <c r="F18" s="21" t="s">
        <v>8</v>
      </c>
      <c r="G18" s="22">
        <f t="shared" si="1"/>
        <v>0</v>
      </c>
      <c r="H18" s="21" t="s">
        <v>8</v>
      </c>
      <c r="I18" s="22">
        <f t="shared" si="2"/>
        <v>0</v>
      </c>
      <c r="J18" s="21" t="s">
        <v>8</v>
      </c>
      <c r="K18" s="22">
        <f t="shared" si="3"/>
        <v>0</v>
      </c>
      <c r="L18" s="23">
        <f t="shared" si="4"/>
        <v>0</v>
      </c>
      <c r="M18" s="23"/>
    </row>
    <row r="19" spans="1:13">
      <c r="A19" s="6">
        <f t="shared" si="5"/>
        <v>18</v>
      </c>
      <c r="B19" s="21"/>
      <c r="C19" s="21"/>
      <c r="D19" s="21" t="s">
        <v>8</v>
      </c>
      <c r="E19" s="22">
        <f t="shared" si="0"/>
        <v>0</v>
      </c>
      <c r="F19" s="21" t="s">
        <v>8</v>
      </c>
      <c r="G19" s="22">
        <f t="shared" si="1"/>
        <v>0</v>
      </c>
      <c r="H19" s="21" t="s">
        <v>8</v>
      </c>
      <c r="I19" s="22">
        <f t="shared" si="2"/>
        <v>0</v>
      </c>
      <c r="J19" s="21" t="s">
        <v>8</v>
      </c>
      <c r="K19" s="22">
        <f t="shared" si="3"/>
        <v>0</v>
      </c>
      <c r="L19" s="23">
        <f t="shared" si="4"/>
        <v>0</v>
      </c>
      <c r="M19" s="23">
        <f t="shared" ref="M19:M51" si="6">_xlfn.RANK.EQ(L19,L$3:L$52)</f>
        <v>12</v>
      </c>
    </row>
    <row r="20" spans="1:13">
      <c r="A20" s="6">
        <f t="shared" si="5"/>
        <v>19</v>
      </c>
      <c r="B20" s="21"/>
      <c r="C20" s="21"/>
      <c r="D20" s="21" t="s">
        <v>8</v>
      </c>
      <c r="E20" s="22">
        <f t="shared" si="0"/>
        <v>0</v>
      </c>
      <c r="F20" s="21" t="s">
        <v>8</v>
      </c>
      <c r="G20" s="22">
        <f t="shared" si="1"/>
        <v>0</v>
      </c>
      <c r="H20" s="21" t="s">
        <v>8</v>
      </c>
      <c r="I20" s="22">
        <f t="shared" si="2"/>
        <v>0</v>
      </c>
      <c r="J20" s="21" t="s">
        <v>8</v>
      </c>
      <c r="K20" s="22">
        <f t="shared" si="3"/>
        <v>0</v>
      </c>
      <c r="L20" s="23">
        <f t="shared" si="4"/>
        <v>0</v>
      </c>
      <c r="M20" s="23">
        <f t="shared" si="6"/>
        <v>12</v>
      </c>
    </row>
    <row r="21" spans="1:13">
      <c r="A21" s="6">
        <f t="shared" si="5"/>
        <v>20</v>
      </c>
      <c r="B21" s="21"/>
      <c r="C21" s="21"/>
      <c r="D21" s="21" t="s">
        <v>8</v>
      </c>
      <c r="E21" s="22">
        <f t="shared" si="0"/>
        <v>0</v>
      </c>
      <c r="F21" s="21" t="s">
        <v>8</v>
      </c>
      <c r="G21" s="22">
        <f t="shared" si="1"/>
        <v>0</v>
      </c>
      <c r="H21" s="21" t="s">
        <v>8</v>
      </c>
      <c r="I21" s="22">
        <f t="shared" si="2"/>
        <v>0</v>
      </c>
      <c r="J21" s="21" t="s">
        <v>8</v>
      </c>
      <c r="K21" s="22">
        <f t="shared" si="3"/>
        <v>0</v>
      </c>
      <c r="L21" s="23">
        <f t="shared" si="4"/>
        <v>0</v>
      </c>
      <c r="M21" s="23">
        <f t="shared" si="6"/>
        <v>12</v>
      </c>
    </row>
    <row r="22" spans="1:13">
      <c r="A22" s="6">
        <f t="shared" si="5"/>
        <v>21</v>
      </c>
      <c r="B22" s="21"/>
      <c r="C22" s="21"/>
      <c r="D22" s="21" t="s">
        <v>8</v>
      </c>
      <c r="E22" s="22">
        <f t="shared" si="0"/>
        <v>0</v>
      </c>
      <c r="F22" s="21" t="s">
        <v>8</v>
      </c>
      <c r="G22" s="22">
        <f t="shared" si="1"/>
        <v>0</v>
      </c>
      <c r="H22" s="21" t="s">
        <v>8</v>
      </c>
      <c r="I22" s="22">
        <f t="shared" si="2"/>
        <v>0</v>
      </c>
      <c r="J22" s="21" t="s">
        <v>8</v>
      </c>
      <c r="K22" s="22">
        <f t="shared" si="3"/>
        <v>0</v>
      </c>
      <c r="L22" s="23">
        <f t="shared" si="4"/>
        <v>0</v>
      </c>
      <c r="M22" s="23">
        <f t="shared" si="6"/>
        <v>12</v>
      </c>
    </row>
    <row r="23" spans="1:13">
      <c r="A23" s="6">
        <f t="shared" si="5"/>
        <v>22</v>
      </c>
      <c r="B23" s="21"/>
      <c r="C23" s="21"/>
      <c r="D23" s="21" t="s">
        <v>8</v>
      </c>
      <c r="E23" s="22">
        <f t="shared" si="0"/>
        <v>0</v>
      </c>
      <c r="F23" s="21" t="s">
        <v>8</v>
      </c>
      <c r="G23" s="22">
        <f t="shared" si="1"/>
        <v>0</v>
      </c>
      <c r="H23" s="21" t="s">
        <v>8</v>
      </c>
      <c r="I23" s="22">
        <f t="shared" si="2"/>
        <v>0</v>
      </c>
      <c r="J23" s="21" t="s">
        <v>8</v>
      </c>
      <c r="K23" s="22">
        <f t="shared" si="3"/>
        <v>0</v>
      </c>
      <c r="L23" s="23">
        <f t="shared" si="4"/>
        <v>0</v>
      </c>
      <c r="M23" s="23">
        <f t="shared" si="6"/>
        <v>12</v>
      </c>
    </row>
    <row r="24" spans="1:13">
      <c r="A24" s="6">
        <f t="shared" si="5"/>
        <v>23</v>
      </c>
      <c r="B24" s="21"/>
      <c r="C24" s="21"/>
      <c r="D24" s="21" t="s">
        <v>8</v>
      </c>
      <c r="E24" s="22">
        <f t="shared" si="0"/>
        <v>0</v>
      </c>
      <c r="F24" s="21" t="s">
        <v>8</v>
      </c>
      <c r="G24" s="22">
        <f t="shared" si="1"/>
        <v>0</v>
      </c>
      <c r="H24" s="21" t="s">
        <v>8</v>
      </c>
      <c r="I24" s="22">
        <f t="shared" si="2"/>
        <v>0</v>
      </c>
      <c r="J24" s="21" t="s">
        <v>8</v>
      </c>
      <c r="K24" s="22">
        <f t="shared" si="3"/>
        <v>0</v>
      </c>
      <c r="L24" s="23">
        <f t="shared" si="4"/>
        <v>0</v>
      </c>
      <c r="M24" s="23">
        <f t="shared" si="6"/>
        <v>12</v>
      </c>
    </row>
    <row r="25" spans="1:13">
      <c r="A25" s="6">
        <f t="shared" si="5"/>
        <v>24</v>
      </c>
      <c r="B25" s="21"/>
      <c r="C25" s="21"/>
      <c r="D25" s="21" t="s">
        <v>8</v>
      </c>
      <c r="E25" s="22">
        <f t="shared" si="0"/>
        <v>0</v>
      </c>
      <c r="F25" s="21" t="s">
        <v>8</v>
      </c>
      <c r="G25" s="22">
        <f t="shared" si="1"/>
        <v>0</v>
      </c>
      <c r="H25" s="21" t="s">
        <v>8</v>
      </c>
      <c r="I25" s="22">
        <f t="shared" si="2"/>
        <v>0</v>
      </c>
      <c r="J25" s="21" t="s">
        <v>8</v>
      </c>
      <c r="K25" s="22">
        <f t="shared" si="3"/>
        <v>0</v>
      </c>
      <c r="L25" s="23">
        <f t="shared" si="4"/>
        <v>0</v>
      </c>
      <c r="M25" s="23">
        <f t="shared" si="6"/>
        <v>12</v>
      </c>
    </row>
    <row r="26" spans="1:13">
      <c r="A26" s="6">
        <f t="shared" si="5"/>
        <v>25</v>
      </c>
      <c r="B26" s="21"/>
      <c r="C26" s="21"/>
      <c r="D26" s="21" t="s">
        <v>8</v>
      </c>
      <c r="E26" s="22">
        <f t="shared" si="0"/>
        <v>0</v>
      </c>
      <c r="F26" s="21" t="s">
        <v>8</v>
      </c>
      <c r="G26" s="22">
        <f t="shared" si="1"/>
        <v>0</v>
      </c>
      <c r="H26" s="21" t="s">
        <v>8</v>
      </c>
      <c r="I26" s="22">
        <f t="shared" si="2"/>
        <v>0</v>
      </c>
      <c r="J26" s="21" t="s">
        <v>8</v>
      </c>
      <c r="K26" s="22">
        <f t="shared" si="3"/>
        <v>0</v>
      </c>
      <c r="L26" s="23">
        <f t="shared" si="4"/>
        <v>0</v>
      </c>
      <c r="M26" s="23">
        <f t="shared" si="6"/>
        <v>12</v>
      </c>
    </row>
    <row r="27" spans="1:13">
      <c r="A27" s="6">
        <f t="shared" si="5"/>
        <v>26</v>
      </c>
      <c r="B27" s="21"/>
      <c r="C27" s="21"/>
      <c r="D27" s="21" t="s">
        <v>8</v>
      </c>
      <c r="E27" s="22">
        <f t="shared" si="0"/>
        <v>0</v>
      </c>
      <c r="F27" s="21" t="s">
        <v>8</v>
      </c>
      <c r="G27" s="22">
        <f t="shared" si="1"/>
        <v>0</v>
      </c>
      <c r="H27" s="21" t="s">
        <v>8</v>
      </c>
      <c r="I27" s="22">
        <f t="shared" si="2"/>
        <v>0</v>
      </c>
      <c r="J27" s="21" t="s">
        <v>8</v>
      </c>
      <c r="K27" s="22">
        <f t="shared" si="3"/>
        <v>0</v>
      </c>
      <c r="L27" s="23">
        <f t="shared" si="4"/>
        <v>0</v>
      </c>
      <c r="M27" s="23">
        <f t="shared" si="6"/>
        <v>12</v>
      </c>
    </row>
    <row r="28" spans="1:13">
      <c r="A28" s="6">
        <f t="shared" si="5"/>
        <v>27</v>
      </c>
      <c r="B28" s="21"/>
      <c r="C28" s="21"/>
      <c r="D28" s="21" t="s">
        <v>8</v>
      </c>
      <c r="E28" s="22">
        <f t="shared" si="0"/>
        <v>0</v>
      </c>
      <c r="F28" s="21" t="s">
        <v>8</v>
      </c>
      <c r="G28" s="22">
        <f t="shared" si="1"/>
        <v>0</v>
      </c>
      <c r="H28" s="21" t="s">
        <v>8</v>
      </c>
      <c r="I28" s="22">
        <f t="shared" si="2"/>
        <v>0</v>
      </c>
      <c r="J28" s="21" t="s">
        <v>8</v>
      </c>
      <c r="K28" s="22">
        <f t="shared" si="3"/>
        <v>0</v>
      </c>
      <c r="L28" s="23">
        <f t="shared" si="4"/>
        <v>0</v>
      </c>
      <c r="M28" s="23">
        <f t="shared" si="6"/>
        <v>12</v>
      </c>
    </row>
    <row r="29" spans="1:13">
      <c r="A29" s="6">
        <f t="shared" si="5"/>
        <v>28</v>
      </c>
      <c r="B29" s="21"/>
      <c r="C29" s="21"/>
      <c r="D29" s="21" t="s">
        <v>8</v>
      </c>
      <c r="E29" s="22">
        <f t="shared" si="0"/>
        <v>0</v>
      </c>
      <c r="F29" s="21" t="s">
        <v>8</v>
      </c>
      <c r="G29" s="22">
        <f t="shared" si="1"/>
        <v>0</v>
      </c>
      <c r="H29" s="21" t="s">
        <v>8</v>
      </c>
      <c r="I29" s="22">
        <f t="shared" si="2"/>
        <v>0</v>
      </c>
      <c r="J29" s="21" t="s">
        <v>8</v>
      </c>
      <c r="K29" s="22">
        <f t="shared" si="3"/>
        <v>0</v>
      </c>
      <c r="L29" s="23">
        <f t="shared" si="4"/>
        <v>0</v>
      </c>
      <c r="M29" s="23">
        <f t="shared" si="6"/>
        <v>12</v>
      </c>
    </row>
    <row r="30" spans="1:13">
      <c r="A30" s="6">
        <f t="shared" si="5"/>
        <v>29</v>
      </c>
      <c r="B30" s="21"/>
      <c r="C30" s="21"/>
      <c r="D30" s="21" t="s">
        <v>8</v>
      </c>
      <c r="E30" s="22">
        <f t="shared" si="0"/>
        <v>0</v>
      </c>
      <c r="F30" s="21" t="s">
        <v>8</v>
      </c>
      <c r="G30" s="22">
        <f t="shared" si="1"/>
        <v>0</v>
      </c>
      <c r="H30" s="21" t="s">
        <v>8</v>
      </c>
      <c r="I30" s="22">
        <f t="shared" si="2"/>
        <v>0</v>
      </c>
      <c r="J30" s="21" t="s">
        <v>8</v>
      </c>
      <c r="K30" s="22">
        <f t="shared" si="3"/>
        <v>0</v>
      </c>
      <c r="L30" s="23">
        <f t="shared" si="4"/>
        <v>0</v>
      </c>
      <c r="M30" s="23">
        <f t="shared" si="6"/>
        <v>12</v>
      </c>
    </row>
    <row r="31" spans="1:13">
      <c r="A31" s="6">
        <f t="shared" si="5"/>
        <v>30</v>
      </c>
      <c r="B31" s="21"/>
      <c r="C31" s="21"/>
      <c r="D31" s="21" t="s">
        <v>8</v>
      </c>
      <c r="E31" s="22">
        <f t="shared" si="0"/>
        <v>0</v>
      </c>
      <c r="F31" s="21" t="s">
        <v>8</v>
      </c>
      <c r="G31" s="22">
        <f t="shared" si="1"/>
        <v>0</v>
      </c>
      <c r="H31" s="21" t="s">
        <v>8</v>
      </c>
      <c r="I31" s="22">
        <f t="shared" si="2"/>
        <v>0</v>
      </c>
      <c r="J31" s="21" t="s">
        <v>8</v>
      </c>
      <c r="K31" s="22">
        <f t="shared" si="3"/>
        <v>0</v>
      </c>
      <c r="L31" s="23">
        <f t="shared" si="4"/>
        <v>0</v>
      </c>
      <c r="M31" s="23">
        <f t="shared" si="6"/>
        <v>12</v>
      </c>
    </row>
    <row r="32" spans="1:13">
      <c r="A32" s="6">
        <f t="shared" si="5"/>
        <v>31</v>
      </c>
      <c r="B32" s="21"/>
      <c r="C32" s="21"/>
      <c r="D32" s="21" t="s">
        <v>8</v>
      </c>
      <c r="E32" s="22">
        <f t="shared" si="0"/>
        <v>0</v>
      </c>
      <c r="F32" s="21" t="s">
        <v>8</v>
      </c>
      <c r="G32" s="22">
        <f t="shared" si="1"/>
        <v>0</v>
      </c>
      <c r="H32" s="21" t="s">
        <v>8</v>
      </c>
      <c r="I32" s="22">
        <f t="shared" si="2"/>
        <v>0</v>
      </c>
      <c r="J32" s="21" t="s">
        <v>8</v>
      </c>
      <c r="K32" s="22">
        <f t="shared" si="3"/>
        <v>0</v>
      </c>
      <c r="L32" s="23">
        <f t="shared" si="4"/>
        <v>0</v>
      </c>
      <c r="M32" s="23">
        <f t="shared" si="6"/>
        <v>12</v>
      </c>
    </row>
    <row r="33" spans="1:13">
      <c r="A33" s="6">
        <f t="shared" si="5"/>
        <v>32</v>
      </c>
      <c r="B33" s="21"/>
      <c r="C33" s="21"/>
      <c r="D33" s="21" t="s">
        <v>8</v>
      </c>
      <c r="E33" s="22">
        <f t="shared" si="0"/>
        <v>0</v>
      </c>
      <c r="F33" s="21" t="s">
        <v>8</v>
      </c>
      <c r="G33" s="22">
        <f t="shared" si="1"/>
        <v>0</v>
      </c>
      <c r="H33" s="21" t="s">
        <v>8</v>
      </c>
      <c r="I33" s="22">
        <f t="shared" si="2"/>
        <v>0</v>
      </c>
      <c r="J33" s="21" t="s">
        <v>8</v>
      </c>
      <c r="K33" s="22">
        <f t="shared" si="3"/>
        <v>0</v>
      </c>
      <c r="L33" s="23">
        <f t="shared" si="4"/>
        <v>0</v>
      </c>
      <c r="M33" s="23">
        <f t="shared" si="6"/>
        <v>12</v>
      </c>
    </row>
    <row r="34" spans="1:13">
      <c r="A34" s="6">
        <f t="shared" si="5"/>
        <v>33</v>
      </c>
      <c r="B34" s="21"/>
      <c r="C34" s="21"/>
      <c r="D34" s="21" t="s">
        <v>8</v>
      </c>
      <c r="E34" s="22">
        <f t="shared" si="0"/>
        <v>0</v>
      </c>
      <c r="F34" s="21" t="s">
        <v>8</v>
      </c>
      <c r="G34" s="22">
        <f t="shared" ref="G34:G51" si="7">IF(F34="-",0,IF(F34&gt;-10,25*F34/10))</f>
        <v>0</v>
      </c>
      <c r="H34" s="21" t="s">
        <v>8</v>
      </c>
      <c r="I34" s="22">
        <f t="shared" ref="I34:I51" si="8">IF(H34="-",0,IF(H34&gt;-10,25*H34/18))</f>
        <v>0</v>
      </c>
      <c r="J34" s="21" t="s">
        <v>8</v>
      </c>
      <c r="K34" s="22">
        <f t="shared" ref="K34:K51" si="9">IF(J34="-",0,IF(J34&gt;0,25*J$53/J34))</f>
        <v>0</v>
      </c>
      <c r="L34" s="23">
        <f t="shared" ref="L34:L51" si="10">E34+G34+I34+K34</f>
        <v>0</v>
      </c>
      <c r="M34" s="23">
        <f t="shared" si="6"/>
        <v>12</v>
      </c>
    </row>
    <row r="35" spans="1:13">
      <c r="A35" s="6">
        <f t="shared" si="5"/>
        <v>34</v>
      </c>
      <c r="B35" s="21"/>
      <c r="C35" s="21"/>
      <c r="D35" s="21" t="s">
        <v>8</v>
      </c>
      <c r="E35" s="22">
        <f t="shared" si="0"/>
        <v>0</v>
      </c>
      <c r="F35" s="21" t="s">
        <v>8</v>
      </c>
      <c r="G35" s="22">
        <f t="shared" si="7"/>
        <v>0</v>
      </c>
      <c r="H35" s="21" t="s">
        <v>8</v>
      </c>
      <c r="I35" s="22">
        <f t="shared" si="8"/>
        <v>0</v>
      </c>
      <c r="J35" s="21" t="s">
        <v>8</v>
      </c>
      <c r="K35" s="22">
        <f t="shared" si="9"/>
        <v>0</v>
      </c>
      <c r="L35" s="23">
        <f t="shared" si="10"/>
        <v>0</v>
      </c>
      <c r="M35" s="23">
        <f t="shared" si="6"/>
        <v>12</v>
      </c>
    </row>
    <row r="36" spans="1:13">
      <c r="A36" s="6">
        <f t="shared" si="5"/>
        <v>35</v>
      </c>
      <c r="B36" s="21"/>
      <c r="C36" s="21"/>
      <c r="D36" s="21" t="s">
        <v>8</v>
      </c>
      <c r="E36" s="22">
        <f t="shared" si="0"/>
        <v>0</v>
      </c>
      <c r="F36" s="21" t="s">
        <v>8</v>
      </c>
      <c r="G36" s="22">
        <f t="shared" si="7"/>
        <v>0</v>
      </c>
      <c r="H36" s="21" t="s">
        <v>8</v>
      </c>
      <c r="I36" s="22">
        <f t="shared" si="8"/>
        <v>0</v>
      </c>
      <c r="J36" s="21" t="s">
        <v>8</v>
      </c>
      <c r="K36" s="22">
        <f t="shared" si="9"/>
        <v>0</v>
      </c>
      <c r="L36" s="23">
        <f t="shared" si="10"/>
        <v>0</v>
      </c>
      <c r="M36" s="23">
        <f t="shared" si="6"/>
        <v>12</v>
      </c>
    </row>
    <row r="37" spans="1:13">
      <c r="A37" s="6">
        <f t="shared" si="5"/>
        <v>36</v>
      </c>
      <c r="B37" s="21"/>
      <c r="C37" s="21"/>
      <c r="D37" s="21" t="s">
        <v>8</v>
      </c>
      <c r="E37" s="22">
        <f t="shared" si="0"/>
        <v>0</v>
      </c>
      <c r="F37" s="21" t="s">
        <v>8</v>
      </c>
      <c r="G37" s="22">
        <f t="shared" si="7"/>
        <v>0</v>
      </c>
      <c r="H37" s="21" t="s">
        <v>8</v>
      </c>
      <c r="I37" s="22">
        <f t="shared" si="8"/>
        <v>0</v>
      </c>
      <c r="J37" s="21" t="s">
        <v>8</v>
      </c>
      <c r="K37" s="22">
        <f t="shared" si="9"/>
        <v>0</v>
      </c>
      <c r="L37" s="23">
        <f t="shared" si="10"/>
        <v>0</v>
      </c>
      <c r="M37" s="23">
        <f t="shared" si="6"/>
        <v>12</v>
      </c>
    </row>
    <row r="38" spans="1:13">
      <c r="A38" s="6">
        <f t="shared" si="5"/>
        <v>37</v>
      </c>
      <c r="B38" s="21"/>
      <c r="C38" s="21"/>
      <c r="D38" s="21" t="s">
        <v>8</v>
      </c>
      <c r="E38" s="22">
        <f t="shared" si="0"/>
        <v>0</v>
      </c>
      <c r="F38" s="21" t="s">
        <v>8</v>
      </c>
      <c r="G38" s="22">
        <f t="shared" si="7"/>
        <v>0</v>
      </c>
      <c r="H38" s="21" t="s">
        <v>8</v>
      </c>
      <c r="I38" s="22">
        <f t="shared" si="8"/>
        <v>0</v>
      </c>
      <c r="J38" s="21" t="s">
        <v>8</v>
      </c>
      <c r="K38" s="22">
        <f t="shared" si="9"/>
        <v>0</v>
      </c>
      <c r="L38" s="23">
        <f t="shared" si="10"/>
        <v>0</v>
      </c>
      <c r="M38" s="23">
        <f t="shared" si="6"/>
        <v>12</v>
      </c>
    </row>
    <row r="39" spans="1:13">
      <c r="A39" s="6">
        <f t="shared" si="5"/>
        <v>38</v>
      </c>
      <c r="B39" s="21"/>
      <c r="C39" s="21"/>
      <c r="D39" s="21" t="s">
        <v>8</v>
      </c>
      <c r="E39" s="22">
        <f t="shared" si="0"/>
        <v>0</v>
      </c>
      <c r="F39" s="21" t="s">
        <v>8</v>
      </c>
      <c r="G39" s="22">
        <f t="shared" si="7"/>
        <v>0</v>
      </c>
      <c r="H39" s="21" t="s">
        <v>8</v>
      </c>
      <c r="I39" s="22">
        <f t="shared" si="8"/>
        <v>0</v>
      </c>
      <c r="J39" s="21" t="s">
        <v>8</v>
      </c>
      <c r="K39" s="22">
        <f t="shared" si="9"/>
        <v>0</v>
      </c>
      <c r="L39" s="23">
        <f t="shared" si="10"/>
        <v>0</v>
      </c>
      <c r="M39" s="23">
        <f t="shared" si="6"/>
        <v>12</v>
      </c>
    </row>
    <row r="40" spans="1:13">
      <c r="A40" s="6">
        <f t="shared" si="5"/>
        <v>39</v>
      </c>
      <c r="B40" s="21"/>
      <c r="C40" s="21"/>
      <c r="D40" s="21" t="s">
        <v>8</v>
      </c>
      <c r="E40" s="22">
        <f t="shared" si="0"/>
        <v>0</v>
      </c>
      <c r="F40" s="21" t="s">
        <v>8</v>
      </c>
      <c r="G40" s="22">
        <f t="shared" si="7"/>
        <v>0</v>
      </c>
      <c r="H40" s="21" t="s">
        <v>8</v>
      </c>
      <c r="I40" s="22">
        <f t="shared" si="8"/>
        <v>0</v>
      </c>
      <c r="J40" s="21" t="s">
        <v>8</v>
      </c>
      <c r="K40" s="22">
        <f t="shared" si="9"/>
        <v>0</v>
      </c>
      <c r="L40" s="23">
        <f t="shared" si="10"/>
        <v>0</v>
      </c>
      <c r="M40" s="23">
        <f t="shared" si="6"/>
        <v>12</v>
      </c>
    </row>
    <row r="41" spans="1:13">
      <c r="A41" s="6">
        <f t="shared" si="5"/>
        <v>40</v>
      </c>
      <c r="B41" s="21"/>
      <c r="C41" s="21"/>
      <c r="D41" s="21" t="s">
        <v>8</v>
      </c>
      <c r="E41" s="22">
        <f t="shared" si="0"/>
        <v>0</v>
      </c>
      <c r="F41" s="21" t="s">
        <v>8</v>
      </c>
      <c r="G41" s="22">
        <f t="shared" si="7"/>
        <v>0</v>
      </c>
      <c r="H41" s="21" t="s">
        <v>8</v>
      </c>
      <c r="I41" s="22">
        <f t="shared" si="8"/>
        <v>0</v>
      </c>
      <c r="J41" s="21" t="s">
        <v>8</v>
      </c>
      <c r="K41" s="22">
        <f t="shared" si="9"/>
        <v>0</v>
      </c>
      <c r="L41" s="23">
        <f t="shared" si="10"/>
        <v>0</v>
      </c>
      <c r="M41" s="23">
        <f t="shared" si="6"/>
        <v>12</v>
      </c>
    </row>
    <row r="42" spans="1:13">
      <c r="A42" s="6">
        <f t="shared" si="5"/>
        <v>41</v>
      </c>
      <c r="B42" s="21"/>
      <c r="C42" s="21"/>
      <c r="D42" s="21" t="s">
        <v>8</v>
      </c>
      <c r="E42" s="22">
        <f t="shared" si="0"/>
        <v>0</v>
      </c>
      <c r="F42" s="21" t="s">
        <v>8</v>
      </c>
      <c r="G42" s="22">
        <f t="shared" si="7"/>
        <v>0</v>
      </c>
      <c r="H42" s="21" t="s">
        <v>8</v>
      </c>
      <c r="I42" s="22">
        <f t="shared" si="8"/>
        <v>0</v>
      </c>
      <c r="J42" s="21" t="s">
        <v>8</v>
      </c>
      <c r="K42" s="22">
        <f t="shared" si="9"/>
        <v>0</v>
      </c>
      <c r="L42" s="23">
        <f t="shared" si="10"/>
        <v>0</v>
      </c>
      <c r="M42" s="23">
        <f t="shared" si="6"/>
        <v>12</v>
      </c>
    </row>
    <row r="43" spans="1:13">
      <c r="A43" s="6">
        <f t="shared" si="5"/>
        <v>42</v>
      </c>
      <c r="B43" s="21"/>
      <c r="C43" s="21"/>
      <c r="D43" s="21" t="s">
        <v>8</v>
      </c>
      <c r="E43" s="22">
        <f t="shared" si="0"/>
        <v>0</v>
      </c>
      <c r="F43" s="21" t="s">
        <v>8</v>
      </c>
      <c r="G43" s="22">
        <f t="shared" si="7"/>
        <v>0</v>
      </c>
      <c r="H43" s="21" t="s">
        <v>8</v>
      </c>
      <c r="I43" s="22">
        <f t="shared" si="8"/>
        <v>0</v>
      </c>
      <c r="J43" s="21" t="s">
        <v>8</v>
      </c>
      <c r="K43" s="22">
        <f t="shared" si="9"/>
        <v>0</v>
      </c>
      <c r="L43" s="23">
        <f t="shared" si="10"/>
        <v>0</v>
      </c>
      <c r="M43" s="23">
        <f t="shared" si="6"/>
        <v>12</v>
      </c>
    </row>
    <row r="44" spans="1:13">
      <c r="A44" s="6">
        <f t="shared" si="5"/>
        <v>43</v>
      </c>
      <c r="B44" s="21"/>
      <c r="C44" s="21"/>
      <c r="D44" s="21" t="s">
        <v>8</v>
      </c>
      <c r="E44" s="22">
        <f t="shared" si="0"/>
        <v>0</v>
      </c>
      <c r="F44" s="21" t="s">
        <v>8</v>
      </c>
      <c r="G44" s="22">
        <f t="shared" si="7"/>
        <v>0</v>
      </c>
      <c r="H44" s="21" t="s">
        <v>8</v>
      </c>
      <c r="I44" s="22">
        <f t="shared" si="8"/>
        <v>0</v>
      </c>
      <c r="J44" s="21" t="s">
        <v>8</v>
      </c>
      <c r="K44" s="22">
        <f t="shared" si="9"/>
        <v>0</v>
      </c>
      <c r="L44" s="23">
        <f t="shared" si="10"/>
        <v>0</v>
      </c>
      <c r="M44" s="23">
        <f t="shared" si="6"/>
        <v>12</v>
      </c>
    </row>
    <row r="45" spans="1:13">
      <c r="A45" s="6">
        <f t="shared" si="5"/>
        <v>44</v>
      </c>
      <c r="B45" s="21"/>
      <c r="C45" s="21"/>
      <c r="D45" s="21" t="s">
        <v>8</v>
      </c>
      <c r="E45" s="22">
        <f t="shared" si="0"/>
        <v>0</v>
      </c>
      <c r="F45" s="21" t="s">
        <v>8</v>
      </c>
      <c r="G45" s="22">
        <f t="shared" si="7"/>
        <v>0</v>
      </c>
      <c r="H45" s="21" t="s">
        <v>8</v>
      </c>
      <c r="I45" s="22">
        <f t="shared" si="8"/>
        <v>0</v>
      </c>
      <c r="J45" s="21" t="s">
        <v>8</v>
      </c>
      <c r="K45" s="22">
        <f t="shared" si="9"/>
        <v>0</v>
      </c>
      <c r="L45" s="23">
        <f t="shared" si="10"/>
        <v>0</v>
      </c>
      <c r="M45" s="23">
        <f t="shared" si="6"/>
        <v>12</v>
      </c>
    </row>
    <row r="46" spans="1:13">
      <c r="A46" s="6">
        <f t="shared" si="5"/>
        <v>45</v>
      </c>
      <c r="B46" s="21"/>
      <c r="C46" s="21"/>
      <c r="D46" s="21" t="s">
        <v>8</v>
      </c>
      <c r="E46" s="22">
        <f t="shared" si="0"/>
        <v>0</v>
      </c>
      <c r="F46" s="21" t="s">
        <v>8</v>
      </c>
      <c r="G46" s="22">
        <f t="shared" si="7"/>
        <v>0</v>
      </c>
      <c r="H46" s="21" t="s">
        <v>8</v>
      </c>
      <c r="I46" s="22">
        <f t="shared" si="8"/>
        <v>0</v>
      </c>
      <c r="J46" s="21" t="s">
        <v>8</v>
      </c>
      <c r="K46" s="22">
        <f t="shared" si="9"/>
        <v>0</v>
      </c>
      <c r="L46" s="23">
        <f t="shared" si="10"/>
        <v>0</v>
      </c>
      <c r="M46" s="23">
        <f t="shared" si="6"/>
        <v>12</v>
      </c>
    </row>
    <row r="47" spans="1:13">
      <c r="A47" s="6">
        <f t="shared" si="5"/>
        <v>46</v>
      </c>
      <c r="B47" s="21"/>
      <c r="C47" s="21"/>
      <c r="D47" s="21" t="s">
        <v>8</v>
      </c>
      <c r="E47" s="22">
        <f t="shared" si="0"/>
        <v>0</v>
      </c>
      <c r="F47" s="21" t="s">
        <v>8</v>
      </c>
      <c r="G47" s="22">
        <f t="shared" si="7"/>
        <v>0</v>
      </c>
      <c r="H47" s="21" t="s">
        <v>8</v>
      </c>
      <c r="I47" s="22">
        <f t="shared" si="8"/>
        <v>0</v>
      </c>
      <c r="J47" s="21" t="s">
        <v>8</v>
      </c>
      <c r="K47" s="22">
        <f t="shared" si="9"/>
        <v>0</v>
      </c>
      <c r="L47" s="23">
        <f t="shared" si="10"/>
        <v>0</v>
      </c>
      <c r="M47" s="23">
        <f t="shared" si="6"/>
        <v>12</v>
      </c>
    </row>
    <row r="48" spans="1:13">
      <c r="A48" s="6">
        <f t="shared" si="5"/>
        <v>47</v>
      </c>
      <c r="B48" s="21"/>
      <c r="C48" s="21"/>
      <c r="D48" s="21" t="s">
        <v>8</v>
      </c>
      <c r="E48" s="22">
        <f>IF(D48="-",0,IF(D48&gt;-25,25*D48/55))</f>
        <v>0</v>
      </c>
      <c r="F48" s="21" t="s">
        <v>8</v>
      </c>
      <c r="G48" s="22">
        <f t="shared" si="7"/>
        <v>0</v>
      </c>
      <c r="H48" s="21" t="s">
        <v>8</v>
      </c>
      <c r="I48" s="22">
        <f t="shared" si="8"/>
        <v>0</v>
      </c>
      <c r="J48" s="21" t="s">
        <v>8</v>
      </c>
      <c r="K48" s="22">
        <f t="shared" si="9"/>
        <v>0</v>
      </c>
      <c r="L48" s="23">
        <f t="shared" si="10"/>
        <v>0</v>
      </c>
      <c r="M48" s="23">
        <f t="shared" si="6"/>
        <v>12</v>
      </c>
    </row>
    <row r="49" spans="1:13">
      <c r="A49" s="6">
        <f t="shared" si="5"/>
        <v>48</v>
      </c>
      <c r="B49" s="21"/>
      <c r="C49" s="21"/>
      <c r="D49" s="21" t="s">
        <v>8</v>
      </c>
      <c r="E49" s="22">
        <f>IF(D49="-",0,IF(D49&gt;-25,25*D49/55))</f>
        <v>0</v>
      </c>
      <c r="F49" s="21" t="s">
        <v>8</v>
      </c>
      <c r="G49" s="22">
        <f t="shared" si="7"/>
        <v>0</v>
      </c>
      <c r="H49" s="21" t="s">
        <v>8</v>
      </c>
      <c r="I49" s="22">
        <f t="shared" si="8"/>
        <v>0</v>
      </c>
      <c r="J49" s="21" t="s">
        <v>8</v>
      </c>
      <c r="K49" s="22">
        <f t="shared" si="9"/>
        <v>0</v>
      </c>
      <c r="L49" s="23">
        <f t="shared" si="10"/>
        <v>0</v>
      </c>
      <c r="M49" s="23">
        <f t="shared" si="6"/>
        <v>12</v>
      </c>
    </row>
    <row r="50" spans="1:13">
      <c r="A50" s="6">
        <f t="shared" si="5"/>
        <v>49</v>
      </c>
      <c r="B50" s="21"/>
      <c r="C50" s="21"/>
      <c r="D50" s="21" t="s">
        <v>8</v>
      </c>
      <c r="E50" s="22">
        <f>IF(D50="-",0,IF(D50&gt;-25,25*D50/55))</f>
        <v>0</v>
      </c>
      <c r="F50" s="21" t="s">
        <v>8</v>
      </c>
      <c r="G50" s="22">
        <f t="shared" si="7"/>
        <v>0</v>
      </c>
      <c r="H50" s="21" t="s">
        <v>8</v>
      </c>
      <c r="I50" s="22">
        <f t="shared" si="8"/>
        <v>0</v>
      </c>
      <c r="J50" s="21" t="s">
        <v>8</v>
      </c>
      <c r="K50" s="22">
        <f t="shared" si="9"/>
        <v>0</v>
      </c>
      <c r="L50" s="23">
        <f t="shared" si="10"/>
        <v>0</v>
      </c>
      <c r="M50" s="23">
        <f t="shared" si="6"/>
        <v>12</v>
      </c>
    </row>
    <row r="51" spans="1:13">
      <c r="A51" s="6">
        <f t="shared" si="5"/>
        <v>50</v>
      </c>
      <c r="B51" s="21"/>
      <c r="C51" s="21"/>
      <c r="D51" s="21"/>
      <c r="E51" s="22">
        <f>IF(D51="-",0,IF(D51&gt;-25,25*D51/55))</f>
        <v>0</v>
      </c>
      <c r="F51" s="21" t="s">
        <v>8</v>
      </c>
      <c r="G51" s="22">
        <f t="shared" si="7"/>
        <v>0</v>
      </c>
      <c r="H51" s="21" t="s">
        <v>8</v>
      </c>
      <c r="I51" s="22">
        <f t="shared" si="8"/>
        <v>0</v>
      </c>
      <c r="J51" s="21" t="s">
        <v>8</v>
      </c>
      <c r="K51" s="22">
        <f t="shared" si="9"/>
        <v>0</v>
      </c>
      <c r="L51" s="23">
        <f t="shared" si="10"/>
        <v>0</v>
      </c>
      <c r="M51" s="23">
        <f t="shared" si="6"/>
        <v>12</v>
      </c>
    </row>
    <row r="52" spans="1:13">
      <c r="A52" s="6"/>
      <c r="B52" s="21" t="s">
        <v>13</v>
      </c>
      <c r="C52" s="21" t="s">
        <v>12</v>
      </c>
      <c r="D52" s="21" t="s">
        <v>2</v>
      </c>
      <c r="E52" s="26" t="s">
        <v>11</v>
      </c>
      <c r="F52" s="21" t="s">
        <v>2</v>
      </c>
      <c r="G52" s="26" t="s">
        <v>11</v>
      </c>
      <c r="H52" s="21" t="s">
        <v>2</v>
      </c>
      <c r="I52" s="26" t="s">
        <v>11</v>
      </c>
      <c r="J52" s="21" t="s">
        <v>10</v>
      </c>
      <c r="K52" s="26" t="s">
        <v>11</v>
      </c>
      <c r="L52" s="27"/>
      <c r="M52" s="6"/>
    </row>
    <row r="53" spans="1:13">
      <c r="E53" s="22">
        <f t="shared" ref="E53:E58" si="11">IF(D53="-",0,IF(D53&gt;-25,25*D53/55))</f>
        <v>0</v>
      </c>
      <c r="I53" s="22">
        <f>IF(H53="-",0,IF(H53&gt;-10,25*H53/18))</f>
        <v>0</v>
      </c>
      <c r="J53" s="38">
        <f>MIN(J3:J52)</f>
        <v>13.3</v>
      </c>
    </row>
    <row r="54" spans="1:13">
      <c r="E54" s="22">
        <f t="shared" si="11"/>
        <v>0</v>
      </c>
      <c r="I54" s="22">
        <f>IF(H54="-",0,IF(H54&gt;-10,25*H54/18))</f>
        <v>0</v>
      </c>
    </row>
    <row r="55" spans="1:13">
      <c r="E55" s="22">
        <f t="shared" si="11"/>
        <v>0</v>
      </c>
      <c r="I55" s="22">
        <f>IF(H55="-",0,IF(H55&gt;-10,25*H55/18))</f>
        <v>0</v>
      </c>
    </row>
    <row r="56" spans="1:13">
      <c r="E56" s="22">
        <f t="shared" si="11"/>
        <v>0</v>
      </c>
      <c r="I56" s="22">
        <f>IF(H56="-",0,IF(H56&gt;-10,25*H56/18))</f>
        <v>0</v>
      </c>
    </row>
    <row r="57" spans="1:13">
      <c r="E57" s="22">
        <f t="shared" si="11"/>
        <v>0</v>
      </c>
      <c r="I57" s="22">
        <f>IF(H57="-",0,IF(H57&gt;-10,25*H57/18))</f>
        <v>0</v>
      </c>
    </row>
    <row r="58" spans="1:13">
      <c r="E58" s="22">
        <f t="shared" si="11"/>
        <v>0</v>
      </c>
    </row>
  </sheetData>
  <sortState ref="A1:O58">
    <sortCondition descending="1" ref="L3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1"/>
  <sheetViews>
    <sheetView zoomScale="110" zoomScaleNormal="110" workbookViewId="0">
      <selection activeCell="E11" sqref="E11"/>
    </sheetView>
  </sheetViews>
  <sheetFormatPr defaultRowHeight="15"/>
  <cols>
    <col min="1" max="1" width="2.7109375" style="57" bestFit="1" customWidth="1"/>
    <col min="2" max="2" width="9.85546875" style="58" bestFit="1" customWidth="1"/>
    <col min="3" max="3" width="35.7109375" style="58" bestFit="1" customWidth="1"/>
    <col min="4" max="4" width="6.5703125" style="58" bestFit="1" customWidth="1"/>
    <col min="5" max="5" width="13.5703125" style="59" bestFit="1" customWidth="1"/>
    <col min="6" max="6" width="10.7109375" style="58" bestFit="1" customWidth="1"/>
    <col min="7" max="7" width="13.5703125" style="59" bestFit="1" customWidth="1"/>
    <col min="8" max="8" width="9.42578125" style="58" bestFit="1" customWidth="1"/>
    <col min="9" max="9" width="13.5703125" style="59" bestFit="1" customWidth="1"/>
    <col min="10" max="10" width="9.42578125" style="58" bestFit="1" customWidth="1"/>
    <col min="11" max="11" width="13.5703125" style="59" bestFit="1" customWidth="1"/>
    <col min="12" max="12" width="12.7109375" style="57" bestFit="1" customWidth="1"/>
    <col min="13" max="13" width="10.28515625" style="57" bestFit="1" customWidth="1"/>
    <col min="14" max="16384" width="9.140625" style="1"/>
  </cols>
  <sheetData>
    <row r="1" spans="1:13" ht="15" customHeight="1">
      <c r="A1" s="5" t="s">
        <v>0</v>
      </c>
      <c r="B1" s="32"/>
      <c r="C1" s="21"/>
      <c r="D1" s="39" t="s">
        <v>1</v>
      </c>
      <c r="E1" s="40"/>
      <c r="F1" s="39" t="s">
        <v>3</v>
      </c>
      <c r="G1" s="40"/>
      <c r="H1" s="39" t="s">
        <v>9</v>
      </c>
      <c r="I1" s="40"/>
      <c r="J1" s="9" t="s">
        <v>4</v>
      </c>
      <c r="K1" s="8"/>
      <c r="L1" s="41" t="s">
        <v>6</v>
      </c>
      <c r="M1" s="5" t="s">
        <v>7</v>
      </c>
    </row>
    <row r="2" spans="1:13" s="3" customFormat="1">
      <c r="A2" s="42">
        <v>1</v>
      </c>
      <c r="B2" s="43" t="s">
        <v>42</v>
      </c>
      <c r="C2" s="44" t="s">
        <v>35</v>
      </c>
      <c r="D2" s="44">
        <v>32.5</v>
      </c>
      <c r="E2" s="45">
        <f t="shared" ref="E2:E33" si="0">IF(D2="-",0,IF(D2&gt;-25,25*D2/48))</f>
        <v>16.927083333333332</v>
      </c>
      <c r="F2" s="44">
        <v>7.2</v>
      </c>
      <c r="G2" s="45">
        <f t="shared" ref="G2:G33" si="1">IF(F2="-",0,IF(F2&gt;-10,25*F2/10))</f>
        <v>18</v>
      </c>
      <c r="H2" s="44">
        <v>32.880000000000003</v>
      </c>
      <c r="I2" s="45">
        <f t="shared" ref="I2:I33" si="2">IF(H2="-",0,IF(H2&gt;0,25*H$53/H2))</f>
        <v>19.890510948905106</v>
      </c>
      <c r="J2" s="44">
        <v>12.82</v>
      </c>
      <c r="K2" s="45">
        <f t="shared" ref="K2:K33" si="3">IF(J2="-",0,IF(J2&gt;0,25*J$53/J2))</f>
        <v>21.977379095163805</v>
      </c>
      <c r="L2" s="46">
        <f t="shared" ref="L2:L33" si="4">E2+G2+I2+K2</f>
        <v>76.794973377402243</v>
      </c>
      <c r="M2" s="46" t="s">
        <v>70</v>
      </c>
    </row>
    <row r="3" spans="1:13" s="3" customFormat="1">
      <c r="A3" s="44">
        <v>2</v>
      </c>
      <c r="B3" s="44" t="s">
        <v>88</v>
      </c>
      <c r="C3" s="44" t="s">
        <v>49</v>
      </c>
      <c r="D3" s="44">
        <v>9.25</v>
      </c>
      <c r="E3" s="45">
        <f t="shared" si="0"/>
        <v>4.817708333333333</v>
      </c>
      <c r="F3" s="44">
        <v>9.3000000000000007</v>
      </c>
      <c r="G3" s="45">
        <f t="shared" si="1"/>
        <v>23.250000000000004</v>
      </c>
      <c r="H3" s="44">
        <v>26.16</v>
      </c>
      <c r="I3" s="45">
        <f t="shared" si="2"/>
        <v>25</v>
      </c>
      <c r="J3" s="44">
        <v>12.3</v>
      </c>
      <c r="K3" s="45">
        <f t="shared" si="3"/>
        <v>22.90650406504065</v>
      </c>
      <c r="L3" s="47">
        <f t="shared" si="4"/>
        <v>75.974212398373993</v>
      </c>
      <c r="M3" s="47" t="s">
        <v>71</v>
      </c>
    </row>
    <row r="4" spans="1:13" s="3" customFormat="1">
      <c r="A4" s="42">
        <v>3</v>
      </c>
      <c r="B4" s="44" t="s">
        <v>41</v>
      </c>
      <c r="C4" s="44" t="s">
        <v>35</v>
      </c>
      <c r="D4" s="44">
        <v>30</v>
      </c>
      <c r="E4" s="45">
        <f t="shared" si="0"/>
        <v>15.625</v>
      </c>
      <c r="F4" s="44">
        <v>6.9</v>
      </c>
      <c r="G4" s="45">
        <f t="shared" si="1"/>
        <v>17.25</v>
      </c>
      <c r="H4" s="44">
        <v>34.340000000000003</v>
      </c>
      <c r="I4" s="45">
        <f t="shared" si="2"/>
        <v>19.044845661036689</v>
      </c>
      <c r="J4" s="44">
        <v>12.07</v>
      </c>
      <c r="K4" s="45">
        <f t="shared" si="3"/>
        <v>23.342999171499585</v>
      </c>
      <c r="L4" s="47">
        <f t="shared" si="4"/>
        <v>75.262844832536274</v>
      </c>
      <c r="M4" s="47" t="s">
        <v>71</v>
      </c>
    </row>
    <row r="5" spans="1:13" s="3" customFormat="1">
      <c r="A5" s="44">
        <v>4</v>
      </c>
      <c r="B5" s="44" t="s">
        <v>89</v>
      </c>
      <c r="C5" s="44" t="s">
        <v>49</v>
      </c>
      <c r="D5" s="44">
        <v>18.75</v>
      </c>
      <c r="E5" s="45">
        <f t="shared" si="0"/>
        <v>9.765625</v>
      </c>
      <c r="F5" s="44">
        <v>8</v>
      </c>
      <c r="G5" s="45">
        <f t="shared" si="1"/>
        <v>20</v>
      </c>
      <c r="H5" s="44">
        <v>30.91</v>
      </c>
      <c r="I5" s="45">
        <f t="shared" si="2"/>
        <v>21.158201229375607</v>
      </c>
      <c r="J5" s="44">
        <v>11.8</v>
      </c>
      <c r="K5" s="45">
        <f t="shared" si="3"/>
        <v>23.877118644067796</v>
      </c>
      <c r="L5" s="47">
        <f t="shared" si="4"/>
        <v>74.800944873443399</v>
      </c>
      <c r="M5" s="47" t="s">
        <v>71</v>
      </c>
    </row>
    <row r="6" spans="1:13" s="3" customFormat="1">
      <c r="A6" s="42">
        <v>5</v>
      </c>
      <c r="B6" s="44" t="s">
        <v>43</v>
      </c>
      <c r="C6" s="44" t="s">
        <v>35</v>
      </c>
      <c r="D6" s="44">
        <v>26.5</v>
      </c>
      <c r="E6" s="45">
        <f t="shared" si="0"/>
        <v>13.802083333333334</v>
      </c>
      <c r="F6" s="44">
        <v>8.9</v>
      </c>
      <c r="G6" s="45">
        <f t="shared" si="1"/>
        <v>22.25</v>
      </c>
      <c r="H6" s="44">
        <v>36.71</v>
      </c>
      <c r="I6" s="45">
        <f t="shared" si="2"/>
        <v>17.815309180059927</v>
      </c>
      <c r="J6" s="44">
        <v>13.46</v>
      </c>
      <c r="K6" s="45">
        <f t="shared" si="3"/>
        <v>20.932392273402673</v>
      </c>
      <c r="L6" s="47">
        <f t="shared" si="4"/>
        <v>74.799784786795939</v>
      </c>
      <c r="M6" s="47" t="s">
        <v>71</v>
      </c>
    </row>
    <row r="7" spans="1:13" s="3" customFormat="1">
      <c r="A7" s="44">
        <v>6</v>
      </c>
      <c r="B7" s="44" t="s">
        <v>17</v>
      </c>
      <c r="C7" s="44" t="s">
        <v>15</v>
      </c>
      <c r="D7" s="44">
        <v>18</v>
      </c>
      <c r="E7" s="45">
        <f t="shared" si="0"/>
        <v>9.375</v>
      </c>
      <c r="F7" s="44">
        <v>7.5</v>
      </c>
      <c r="G7" s="45">
        <f t="shared" si="1"/>
        <v>18.75</v>
      </c>
      <c r="H7" s="44">
        <v>31.97</v>
      </c>
      <c r="I7" s="45">
        <f t="shared" si="2"/>
        <v>20.45667813575227</v>
      </c>
      <c r="J7" s="44">
        <v>11.27</v>
      </c>
      <c r="K7" s="45">
        <f t="shared" si="3"/>
        <v>25</v>
      </c>
      <c r="L7" s="47">
        <f t="shared" si="4"/>
        <v>73.58167813575227</v>
      </c>
      <c r="M7" s="47"/>
    </row>
    <row r="8" spans="1:13" s="3" customFormat="1">
      <c r="A8" s="42">
        <v>7</v>
      </c>
      <c r="B8" s="44" t="s">
        <v>90</v>
      </c>
      <c r="C8" s="44" t="s">
        <v>49</v>
      </c>
      <c r="D8" s="44">
        <v>12.25</v>
      </c>
      <c r="E8" s="45">
        <f t="shared" si="0"/>
        <v>6.380208333333333</v>
      </c>
      <c r="F8" s="44">
        <v>9</v>
      </c>
      <c r="G8" s="45">
        <f t="shared" si="1"/>
        <v>22.5</v>
      </c>
      <c r="H8" s="44">
        <v>31.62</v>
      </c>
      <c r="I8" s="45">
        <f t="shared" si="2"/>
        <v>20.683111954459203</v>
      </c>
      <c r="J8" s="44">
        <v>12.3</v>
      </c>
      <c r="K8" s="45">
        <f t="shared" si="3"/>
        <v>22.90650406504065</v>
      </c>
      <c r="L8" s="47">
        <f t="shared" si="4"/>
        <v>72.469824352833186</v>
      </c>
      <c r="M8" s="47"/>
    </row>
    <row r="9" spans="1:13" s="3" customFormat="1">
      <c r="A9" s="44">
        <v>8</v>
      </c>
      <c r="B9" s="44" t="s">
        <v>91</v>
      </c>
      <c r="C9" s="44" t="s">
        <v>49</v>
      </c>
      <c r="D9" s="44">
        <v>6</v>
      </c>
      <c r="E9" s="45">
        <f t="shared" si="0"/>
        <v>3.125</v>
      </c>
      <c r="F9" s="44">
        <v>9.3000000000000007</v>
      </c>
      <c r="G9" s="45">
        <f t="shared" si="1"/>
        <v>23.250000000000004</v>
      </c>
      <c r="H9" s="44">
        <v>31.56</v>
      </c>
      <c r="I9" s="45">
        <f t="shared" si="2"/>
        <v>20.722433460076047</v>
      </c>
      <c r="J9" s="44">
        <v>11.4</v>
      </c>
      <c r="K9" s="45">
        <f t="shared" si="3"/>
        <v>24.714912280701753</v>
      </c>
      <c r="L9" s="47">
        <f t="shared" si="4"/>
        <v>71.812345740777801</v>
      </c>
      <c r="M9" s="47"/>
    </row>
    <row r="10" spans="1:13" s="2" customFormat="1">
      <c r="A10" s="48">
        <v>9</v>
      </c>
      <c r="B10" s="49" t="s">
        <v>44</v>
      </c>
      <c r="C10" s="49" t="s">
        <v>35</v>
      </c>
      <c r="D10" s="49">
        <v>23</v>
      </c>
      <c r="E10" s="50">
        <f t="shared" si="0"/>
        <v>11.979166666666666</v>
      </c>
      <c r="F10" s="49">
        <v>7.1</v>
      </c>
      <c r="G10" s="50">
        <f t="shared" si="1"/>
        <v>17.75</v>
      </c>
      <c r="H10" s="49">
        <v>36.99</v>
      </c>
      <c r="I10" s="50">
        <f t="shared" si="2"/>
        <v>17.680454176804542</v>
      </c>
      <c r="J10" s="49">
        <v>12.82</v>
      </c>
      <c r="K10" s="50">
        <f t="shared" si="3"/>
        <v>21.977379095163805</v>
      </c>
      <c r="L10" s="51">
        <f t="shared" si="4"/>
        <v>69.386999938635</v>
      </c>
      <c r="M10" s="51"/>
    </row>
    <row r="11" spans="1:13" s="2" customFormat="1">
      <c r="A11" s="49">
        <v>10</v>
      </c>
      <c r="B11" s="49" t="s">
        <v>18</v>
      </c>
      <c r="C11" s="49" t="s">
        <v>15</v>
      </c>
      <c r="D11" s="49">
        <v>12</v>
      </c>
      <c r="E11" s="50">
        <f t="shared" si="0"/>
        <v>6.25</v>
      </c>
      <c r="F11" s="49">
        <v>6.5</v>
      </c>
      <c r="G11" s="50">
        <f t="shared" si="1"/>
        <v>16.25</v>
      </c>
      <c r="H11" s="49">
        <v>32.56</v>
      </c>
      <c r="I11" s="50">
        <f t="shared" si="2"/>
        <v>20.085995085995084</v>
      </c>
      <c r="J11" s="49">
        <v>11.91</v>
      </c>
      <c r="K11" s="50">
        <f t="shared" si="3"/>
        <v>23.656591099916035</v>
      </c>
      <c r="L11" s="51">
        <f t="shared" si="4"/>
        <v>66.242586185911108</v>
      </c>
      <c r="M11" s="51"/>
    </row>
    <row r="12" spans="1:13" s="2" customFormat="1">
      <c r="A12" s="48">
        <v>11</v>
      </c>
      <c r="B12" s="49" t="s">
        <v>92</v>
      </c>
      <c r="C12" s="49" t="s">
        <v>49</v>
      </c>
      <c r="D12" s="49">
        <v>10.75</v>
      </c>
      <c r="E12" s="50">
        <f t="shared" si="0"/>
        <v>5.598958333333333</v>
      </c>
      <c r="F12" s="49">
        <v>9</v>
      </c>
      <c r="G12" s="50">
        <f t="shared" si="1"/>
        <v>22.5</v>
      </c>
      <c r="H12" s="49">
        <v>49.54</v>
      </c>
      <c r="I12" s="50">
        <f t="shared" si="2"/>
        <v>13.201453371013322</v>
      </c>
      <c r="J12" s="49">
        <v>12.5</v>
      </c>
      <c r="K12" s="50">
        <f t="shared" si="3"/>
        <v>22.54</v>
      </c>
      <c r="L12" s="51">
        <f t="shared" si="4"/>
        <v>63.840411704346657</v>
      </c>
      <c r="M12" s="51"/>
    </row>
    <row r="13" spans="1:13" s="2" customFormat="1">
      <c r="A13" s="49">
        <v>12</v>
      </c>
      <c r="B13" s="49" t="s">
        <v>19</v>
      </c>
      <c r="C13" s="49" t="s">
        <v>15</v>
      </c>
      <c r="D13" s="49">
        <v>5.25</v>
      </c>
      <c r="E13" s="50">
        <f t="shared" si="0"/>
        <v>2.734375</v>
      </c>
      <c r="F13" s="49">
        <v>7.5</v>
      </c>
      <c r="G13" s="50">
        <f t="shared" si="1"/>
        <v>18.75</v>
      </c>
      <c r="H13" s="49">
        <v>33.869999999999997</v>
      </c>
      <c r="I13" s="50">
        <f t="shared" si="2"/>
        <v>19.309123117803367</v>
      </c>
      <c r="J13" s="49">
        <v>12.42</v>
      </c>
      <c r="K13" s="50">
        <f t="shared" si="3"/>
        <v>22.685185185185187</v>
      </c>
      <c r="L13" s="51">
        <f t="shared" si="4"/>
        <v>63.478683302988557</v>
      </c>
      <c r="M13" s="51"/>
    </row>
    <row r="14" spans="1:13" s="2" customFormat="1">
      <c r="A14" s="48">
        <v>13</v>
      </c>
      <c r="B14" s="49" t="s">
        <v>93</v>
      </c>
      <c r="C14" s="49" t="s">
        <v>49</v>
      </c>
      <c r="D14" s="49">
        <v>7.25</v>
      </c>
      <c r="E14" s="50">
        <f t="shared" si="0"/>
        <v>3.7760416666666665</v>
      </c>
      <c r="F14" s="49">
        <v>8</v>
      </c>
      <c r="G14" s="50">
        <f t="shared" si="1"/>
        <v>20</v>
      </c>
      <c r="H14" s="49">
        <v>41.83</v>
      </c>
      <c r="I14" s="50">
        <f t="shared" si="2"/>
        <v>15.63471192923739</v>
      </c>
      <c r="J14" s="49">
        <v>12.2</v>
      </c>
      <c r="K14" s="50">
        <f t="shared" si="3"/>
        <v>23.094262295081968</v>
      </c>
      <c r="L14" s="51">
        <f t="shared" si="4"/>
        <v>62.505015890986023</v>
      </c>
      <c r="M14" s="51"/>
    </row>
    <row r="15" spans="1:13" s="2" customFormat="1">
      <c r="A15" s="49">
        <v>14</v>
      </c>
      <c r="B15" s="49" t="s">
        <v>94</v>
      </c>
      <c r="C15" s="49" t="s">
        <v>49</v>
      </c>
      <c r="D15" s="49">
        <v>15.5</v>
      </c>
      <c r="E15" s="50">
        <f t="shared" si="0"/>
        <v>8.0729166666666661</v>
      </c>
      <c r="F15" s="49">
        <v>8</v>
      </c>
      <c r="G15" s="50">
        <f t="shared" si="1"/>
        <v>20</v>
      </c>
      <c r="H15" s="49">
        <v>50.79</v>
      </c>
      <c r="I15" s="50">
        <f t="shared" si="2"/>
        <v>12.876550502067337</v>
      </c>
      <c r="J15" s="49">
        <v>13.1</v>
      </c>
      <c r="K15" s="50">
        <f t="shared" si="3"/>
        <v>21.507633587786259</v>
      </c>
      <c r="L15" s="51">
        <f t="shared" si="4"/>
        <v>62.457100756520262</v>
      </c>
      <c r="M15" s="51"/>
    </row>
    <row r="16" spans="1:13">
      <c r="A16" s="52">
        <v>15</v>
      </c>
      <c r="B16" s="49" t="s">
        <v>40</v>
      </c>
      <c r="C16" s="49" t="s">
        <v>35</v>
      </c>
      <c r="D16" s="49">
        <v>8</v>
      </c>
      <c r="E16" s="50">
        <f t="shared" si="0"/>
        <v>4.166666666666667</v>
      </c>
      <c r="F16" s="49">
        <v>7.1</v>
      </c>
      <c r="G16" s="50">
        <f t="shared" si="1"/>
        <v>17.75</v>
      </c>
      <c r="H16" s="49">
        <v>45.25</v>
      </c>
      <c r="I16" s="50">
        <f t="shared" si="2"/>
        <v>14.453038674033149</v>
      </c>
      <c r="J16" s="49">
        <v>11.62</v>
      </c>
      <c r="K16" s="50">
        <f t="shared" si="3"/>
        <v>24.246987951807231</v>
      </c>
      <c r="L16" s="53">
        <f t="shared" si="4"/>
        <v>60.616693292507051</v>
      </c>
      <c r="M16" s="53"/>
    </row>
    <row r="17" spans="1:13">
      <c r="A17" s="54">
        <v>16</v>
      </c>
      <c r="B17" s="49" t="s">
        <v>20</v>
      </c>
      <c r="C17" s="49" t="s">
        <v>15</v>
      </c>
      <c r="D17" s="49">
        <v>9</v>
      </c>
      <c r="E17" s="50">
        <f t="shared" si="0"/>
        <v>4.6875</v>
      </c>
      <c r="F17" s="49">
        <v>6</v>
      </c>
      <c r="G17" s="50">
        <f t="shared" si="1"/>
        <v>15</v>
      </c>
      <c r="H17" s="49">
        <v>36.869999999999997</v>
      </c>
      <c r="I17" s="50">
        <f t="shared" si="2"/>
        <v>17.737998372660702</v>
      </c>
      <c r="J17" s="49">
        <v>12.9</v>
      </c>
      <c r="K17" s="50">
        <f t="shared" si="3"/>
        <v>21.84108527131783</v>
      </c>
      <c r="L17" s="53">
        <f t="shared" si="4"/>
        <v>59.266583643978528</v>
      </c>
      <c r="M17" s="53"/>
    </row>
    <row r="18" spans="1:13">
      <c r="A18" s="52">
        <v>17</v>
      </c>
      <c r="B18" s="49" t="s">
        <v>95</v>
      </c>
      <c r="C18" s="49" t="s">
        <v>49</v>
      </c>
      <c r="D18" s="49">
        <v>4</v>
      </c>
      <c r="E18" s="50">
        <f t="shared" si="0"/>
        <v>2.0833333333333335</v>
      </c>
      <c r="F18" s="49">
        <v>8.5</v>
      </c>
      <c r="G18" s="50">
        <f t="shared" si="1"/>
        <v>21.25</v>
      </c>
      <c r="H18" s="49">
        <v>49.78</v>
      </c>
      <c r="I18" s="50">
        <f t="shared" si="2"/>
        <v>13.137806347930896</v>
      </c>
      <c r="J18" s="49">
        <v>12.7</v>
      </c>
      <c r="K18" s="50">
        <f t="shared" si="3"/>
        <v>22.185039370078741</v>
      </c>
      <c r="L18" s="53">
        <f t="shared" si="4"/>
        <v>58.656179051342967</v>
      </c>
      <c r="M18" s="53"/>
    </row>
    <row r="19" spans="1:13">
      <c r="A19" s="54">
        <v>18</v>
      </c>
      <c r="B19" s="49" t="s">
        <v>96</v>
      </c>
      <c r="C19" s="49" t="s">
        <v>49</v>
      </c>
      <c r="D19" s="49">
        <v>5.5</v>
      </c>
      <c r="E19" s="50">
        <f t="shared" si="0"/>
        <v>2.8645833333333335</v>
      </c>
      <c r="F19" s="49">
        <v>8.3000000000000007</v>
      </c>
      <c r="G19" s="50">
        <f t="shared" si="1"/>
        <v>20.750000000000004</v>
      </c>
      <c r="H19" s="49">
        <v>53.4</v>
      </c>
      <c r="I19" s="50">
        <f t="shared" si="2"/>
        <v>12.247191011235955</v>
      </c>
      <c r="J19" s="49">
        <v>12.5</v>
      </c>
      <c r="K19" s="50">
        <f t="shared" si="3"/>
        <v>22.54</v>
      </c>
      <c r="L19" s="53">
        <f t="shared" si="4"/>
        <v>58.40177434456929</v>
      </c>
      <c r="M19" s="53"/>
    </row>
    <row r="20" spans="1:13">
      <c r="A20" s="54">
        <f t="shared" ref="A20:A51" si="5">A19+1</f>
        <v>19</v>
      </c>
      <c r="B20" s="49"/>
      <c r="C20" s="49"/>
      <c r="D20" s="49" t="s">
        <v>8</v>
      </c>
      <c r="E20" s="50">
        <f t="shared" si="0"/>
        <v>0</v>
      </c>
      <c r="F20" s="49" t="s">
        <v>8</v>
      </c>
      <c r="G20" s="50">
        <f t="shared" si="1"/>
        <v>0</v>
      </c>
      <c r="H20" s="49" t="s">
        <v>8</v>
      </c>
      <c r="I20" s="50">
        <f t="shared" si="2"/>
        <v>0</v>
      </c>
      <c r="J20" s="49" t="s">
        <v>8</v>
      </c>
      <c r="K20" s="50">
        <f t="shared" si="3"/>
        <v>0</v>
      </c>
      <c r="L20" s="53">
        <f t="shared" si="4"/>
        <v>0</v>
      </c>
      <c r="M20" s="53"/>
    </row>
    <row r="21" spans="1:13">
      <c r="A21" s="54">
        <f t="shared" si="5"/>
        <v>20</v>
      </c>
      <c r="B21" s="49"/>
      <c r="C21" s="49"/>
      <c r="D21" s="49" t="s">
        <v>8</v>
      </c>
      <c r="E21" s="50">
        <f t="shared" si="0"/>
        <v>0</v>
      </c>
      <c r="F21" s="49" t="s">
        <v>8</v>
      </c>
      <c r="G21" s="50">
        <f t="shared" si="1"/>
        <v>0</v>
      </c>
      <c r="H21" s="49" t="s">
        <v>8</v>
      </c>
      <c r="I21" s="50">
        <f t="shared" si="2"/>
        <v>0</v>
      </c>
      <c r="J21" s="49" t="s">
        <v>8</v>
      </c>
      <c r="K21" s="50">
        <f t="shared" si="3"/>
        <v>0</v>
      </c>
      <c r="L21" s="53">
        <f t="shared" si="4"/>
        <v>0</v>
      </c>
      <c r="M21" s="53"/>
    </row>
    <row r="22" spans="1:13">
      <c r="A22" s="54">
        <f t="shared" si="5"/>
        <v>21</v>
      </c>
      <c r="B22" s="49"/>
      <c r="C22" s="49"/>
      <c r="D22" s="49" t="s">
        <v>8</v>
      </c>
      <c r="E22" s="50">
        <f t="shared" si="0"/>
        <v>0</v>
      </c>
      <c r="F22" s="49" t="s">
        <v>8</v>
      </c>
      <c r="G22" s="50">
        <f t="shared" si="1"/>
        <v>0</v>
      </c>
      <c r="H22" s="49" t="s">
        <v>8</v>
      </c>
      <c r="I22" s="50">
        <f t="shared" si="2"/>
        <v>0</v>
      </c>
      <c r="J22" s="49" t="s">
        <v>8</v>
      </c>
      <c r="K22" s="50">
        <f t="shared" si="3"/>
        <v>0</v>
      </c>
      <c r="L22" s="53">
        <f t="shared" si="4"/>
        <v>0</v>
      </c>
      <c r="M22" s="53"/>
    </row>
    <row r="23" spans="1:13">
      <c r="A23" s="54">
        <f t="shared" si="5"/>
        <v>22</v>
      </c>
      <c r="B23" s="49"/>
      <c r="C23" s="49"/>
      <c r="D23" s="49" t="s">
        <v>8</v>
      </c>
      <c r="E23" s="50">
        <f t="shared" si="0"/>
        <v>0</v>
      </c>
      <c r="F23" s="49" t="s">
        <v>8</v>
      </c>
      <c r="G23" s="50">
        <f t="shared" si="1"/>
        <v>0</v>
      </c>
      <c r="H23" s="49" t="s">
        <v>8</v>
      </c>
      <c r="I23" s="50">
        <f t="shared" si="2"/>
        <v>0</v>
      </c>
      <c r="J23" s="49" t="s">
        <v>8</v>
      </c>
      <c r="K23" s="50">
        <f t="shared" si="3"/>
        <v>0</v>
      </c>
      <c r="L23" s="53">
        <f t="shared" si="4"/>
        <v>0</v>
      </c>
      <c r="M23" s="53"/>
    </row>
    <row r="24" spans="1:13">
      <c r="A24" s="54">
        <f t="shared" si="5"/>
        <v>23</v>
      </c>
      <c r="B24" s="49"/>
      <c r="C24" s="49"/>
      <c r="D24" s="49" t="s">
        <v>8</v>
      </c>
      <c r="E24" s="50">
        <f t="shared" si="0"/>
        <v>0</v>
      </c>
      <c r="F24" s="49" t="s">
        <v>8</v>
      </c>
      <c r="G24" s="50">
        <f t="shared" si="1"/>
        <v>0</v>
      </c>
      <c r="H24" s="49" t="s">
        <v>8</v>
      </c>
      <c r="I24" s="50">
        <f t="shared" si="2"/>
        <v>0</v>
      </c>
      <c r="J24" s="49" t="s">
        <v>8</v>
      </c>
      <c r="K24" s="50">
        <f t="shared" si="3"/>
        <v>0</v>
      </c>
      <c r="L24" s="53">
        <f t="shared" si="4"/>
        <v>0</v>
      </c>
      <c r="M24" s="53"/>
    </row>
    <row r="25" spans="1:13">
      <c r="A25" s="54">
        <f t="shared" si="5"/>
        <v>24</v>
      </c>
      <c r="B25" s="49"/>
      <c r="C25" s="49"/>
      <c r="D25" s="49" t="s">
        <v>8</v>
      </c>
      <c r="E25" s="50">
        <f t="shared" si="0"/>
        <v>0</v>
      </c>
      <c r="F25" s="49" t="s">
        <v>8</v>
      </c>
      <c r="G25" s="50">
        <f t="shared" si="1"/>
        <v>0</v>
      </c>
      <c r="H25" s="49" t="s">
        <v>8</v>
      </c>
      <c r="I25" s="50">
        <f t="shared" si="2"/>
        <v>0</v>
      </c>
      <c r="J25" s="49" t="s">
        <v>8</v>
      </c>
      <c r="K25" s="50">
        <f t="shared" si="3"/>
        <v>0</v>
      </c>
      <c r="L25" s="53">
        <f t="shared" si="4"/>
        <v>0</v>
      </c>
      <c r="M25" s="53"/>
    </row>
    <row r="26" spans="1:13">
      <c r="A26" s="54">
        <f t="shared" si="5"/>
        <v>25</v>
      </c>
      <c r="B26" s="49"/>
      <c r="C26" s="49"/>
      <c r="D26" s="49" t="s">
        <v>8</v>
      </c>
      <c r="E26" s="50">
        <f t="shared" si="0"/>
        <v>0</v>
      </c>
      <c r="F26" s="49" t="s">
        <v>8</v>
      </c>
      <c r="G26" s="50">
        <f t="shared" si="1"/>
        <v>0</v>
      </c>
      <c r="H26" s="49" t="s">
        <v>8</v>
      </c>
      <c r="I26" s="50">
        <f t="shared" si="2"/>
        <v>0</v>
      </c>
      <c r="J26" s="49" t="s">
        <v>8</v>
      </c>
      <c r="K26" s="50">
        <f t="shared" si="3"/>
        <v>0</v>
      </c>
      <c r="L26" s="53">
        <f t="shared" si="4"/>
        <v>0</v>
      </c>
      <c r="M26" s="53"/>
    </row>
    <row r="27" spans="1:13">
      <c r="A27" s="54">
        <f t="shared" si="5"/>
        <v>26</v>
      </c>
      <c r="B27" s="49"/>
      <c r="C27" s="49"/>
      <c r="D27" s="49" t="s">
        <v>8</v>
      </c>
      <c r="E27" s="50">
        <f t="shared" si="0"/>
        <v>0</v>
      </c>
      <c r="F27" s="49" t="s">
        <v>8</v>
      </c>
      <c r="G27" s="50">
        <f t="shared" si="1"/>
        <v>0</v>
      </c>
      <c r="H27" s="49" t="s">
        <v>8</v>
      </c>
      <c r="I27" s="50">
        <f t="shared" si="2"/>
        <v>0</v>
      </c>
      <c r="J27" s="49" t="s">
        <v>8</v>
      </c>
      <c r="K27" s="50">
        <f t="shared" si="3"/>
        <v>0</v>
      </c>
      <c r="L27" s="53">
        <f t="shared" si="4"/>
        <v>0</v>
      </c>
      <c r="M27" s="53"/>
    </row>
    <row r="28" spans="1:13">
      <c r="A28" s="54">
        <f t="shared" si="5"/>
        <v>27</v>
      </c>
      <c r="B28" s="49"/>
      <c r="C28" s="49"/>
      <c r="D28" s="49" t="s">
        <v>8</v>
      </c>
      <c r="E28" s="50">
        <f t="shared" si="0"/>
        <v>0</v>
      </c>
      <c r="F28" s="49" t="s">
        <v>8</v>
      </c>
      <c r="G28" s="50">
        <f t="shared" si="1"/>
        <v>0</v>
      </c>
      <c r="H28" s="49" t="s">
        <v>8</v>
      </c>
      <c r="I28" s="50">
        <f t="shared" si="2"/>
        <v>0</v>
      </c>
      <c r="J28" s="49" t="s">
        <v>8</v>
      </c>
      <c r="K28" s="50">
        <f t="shared" si="3"/>
        <v>0</v>
      </c>
      <c r="L28" s="53">
        <f t="shared" si="4"/>
        <v>0</v>
      </c>
      <c r="M28" s="53"/>
    </row>
    <row r="29" spans="1:13">
      <c r="A29" s="54">
        <f t="shared" si="5"/>
        <v>28</v>
      </c>
      <c r="B29" s="49"/>
      <c r="C29" s="49"/>
      <c r="D29" s="49" t="s">
        <v>8</v>
      </c>
      <c r="E29" s="50">
        <f t="shared" si="0"/>
        <v>0</v>
      </c>
      <c r="F29" s="49" t="s">
        <v>8</v>
      </c>
      <c r="G29" s="50">
        <f t="shared" si="1"/>
        <v>0</v>
      </c>
      <c r="H29" s="49" t="s">
        <v>8</v>
      </c>
      <c r="I29" s="50">
        <f t="shared" si="2"/>
        <v>0</v>
      </c>
      <c r="J29" s="49" t="s">
        <v>8</v>
      </c>
      <c r="K29" s="50">
        <f t="shared" si="3"/>
        <v>0</v>
      </c>
      <c r="L29" s="53">
        <f t="shared" si="4"/>
        <v>0</v>
      </c>
      <c r="M29" s="53"/>
    </row>
    <row r="30" spans="1:13">
      <c r="A30" s="54">
        <f t="shared" si="5"/>
        <v>29</v>
      </c>
      <c r="B30" s="49"/>
      <c r="C30" s="49"/>
      <c r="D30" s="49" t="s">
        <v>8</v>
      </c>
      <c r="E30" s="50">
        <f t="shared" si="0"/>
        <v>0</v>
      </c>
      <c r="F30" s="49" t="s">
        <v>8</v>
      </c>
      <c r="G30" s="50">
        <f t="shared" si="1"/>
        <v>0</v>
      </c>
      <c r="H30" s="49" t="s">
        <v>8</v>
      </c>
      <c r="I30" s="50">
        <f t="shared" si="2"/>
        <v>0</v>
      </c>
      <c r="J30" s="49" t="s">
        <v>8</v>
      </c>
      <c r="K30" s="50">
        <f t="shared" si="3"/>
        <v>0</v>
      </c>
      <c r="L30" s="53">
        <f t="shared" si="4"/>
        <v>0</v>
      </c>
      <c r="M30" s="53"/>
    </row>
    <row r="31" spans="1:13">
      <c r="A31" s="54">
        <f t="shared" si="5"/>
        <v>30</v>
      </c>
      <c r="B31" s="49"/>
      <c r="C31" s="49"/>
      <c r="D31" s="49" t="s">
        <v>8</v>
      </c>
      <c r="E31" s="50">
        <f t="shared" si="0"/>
        <v>0</v>
      </c>
      <c r="F31" s="49" t="s">
        <v>8</v>
      </c>
      <c r="G31" s="50">
        <f t="shared" si="1"/>
        <v>0</v>
      </c>
      <c r="H31" s="49" t="s">
        <v>8</v>
      </c>
      <c r="I31" s="50">
        <f t="shared" si="2"/>
        <v>0</v>
      </c>
      <c r="J31" s="49" t="s">
        <v>8</v>
      </c>
      <c r="K31" s="50">
        <f t="shared" si="3"/>
        <v>0</v>
      </c>
      <c r="L31" s="53">
        <f t="shared" si="4"/>
        <v>0</v>
      </c>
      <c r="M31" s="53"/>
    </row>
    <row r="32" spans="1:13">
      <c r="A32" s="54">
        <f t="shared" si="5"/>
        <v>31</v>
      </c>
      <c r="B32" s="49"/>
      <c r="C32" s="49"/>
      <c r="D32" s="49" t="s">
        <v>8</v>
      </c>
      <c r="E32" s="50">
        <f t="shared" si="0"/>
        <v>0</v>
      </c>
      <c r="F32" s="49" t="s">
        <v>8</v>
      </c>
      <c r="G32" s="50">
        <f t="shared" si="1"/>
        <v>0</v>
      </c>
      <c r="H32" s="49" t="s">
        <v>8</v>
      </c>
      <c r="I32" s="50">
        <f t="shared" si="2"/>
        <v>0</v>
      </c>
      <c r="J32" s="49" t="s">
        <v>8</v>
      </c>
      <c r="K32" s="50">
        <f t="shared" si="3"/>
        <v>0</v>
      </c>
      <c r="L32" s="53">
        <f t="shared" si="4"/>
        <v>0</v>
      </c>
      <c r="M32" s="53"/>
    </row>
    <row r="33" spans="1:13">
      <c r="A33" s="54">
        <f t="shared" si="5"/>
        <v>32</v>
      </c>
      <c r="B33" s="49"/>
      <c r="C33" s="49"/>
      <c r="D33" s="49" t="s">
        <v>8</v>
      </c>
      <c r="E33" s="50">
        <f t="shared" si="0"/>
        <v>0</v>
      </c>
      <c r="F33" s="49" t="s">
        <v>8</v>
      </c>
      <c r="G33" s="50">
        <f t="shared" si="1"/>
        <v>0</v>
      </c>
      <c r="H33" s="49" t="s">
        <v>8</v>
      </c>
      <c r="I33" s="50">
        <f t="shared" si="2"/>
        <v>0</v>
      </c>
      <c r="J33" s="49" t="s">
        <v>8</v>
      </c>
      <c r="K33" s="50">
        <f t="shared" si="3"/>
        <v>0</v>
      </c>
      <c r="L33" s="53">
        <f t="shared" si="4"/>
        <v>0</v>
      </c>
      <c r="M33" s="53"/>
    </row>
    <row r="34" spans="1:13">
      <c r="A34" s="54">
        <f t="shared" si="5"/>
        <v>33</v>
      </c>
      <c r="B34" s="49"/>
      <c r="C34" s="49"/>
      <c r="D34" s="49" t="s">
        <v>8</v>
      </c>
      <c r="E34" s="50">
        <f t="shared" ref="E34:E51" si="6">IF(D34="-",0,IF(D34&gt;-25,25*D34/48))</f>
        <v>0</v>
      </c>
      <c r="F34" s="49" t="s">
        <v>8</v>
      </c>
      <c r="G34" s="50">
        <f t="shared" ref="G34:G51" si="7">IF(F34="-",0,IF(F34&gt;-10,25*F34/10))</f>
        <v>0</v>
      </c>
      <c r="H34" s="49" t="s">
        <v>8</v>
      </c>
      <c r="I34" s="50">
        <f t="shared" ref="I34:I51" si="8">IF(H34="-",0,IF(H34&gt;0,25*H$53/H34))</f>
        <v>0</v>
      </c>
      <c r="J34" s="49" t="s">
        <v>8</v>
      </c>
      <c r="K34" s="50">
        <f t="shared" ref="K34:K51" si="9">IF(J34="-",0,IF(J34&gt;0,25*J$53/J34))</f>
        <v>0</v>
      </c>
      <c r="L34" s="53">
        <f t="shared" ref="L34:L51" si="10">E34+G34+I34+K34</f>
        <v>0</v>
      </c>
      <c r="M34" s="53"/>
    </row>
    <row r="35" spans="1:13">
      <c r="A35" s="54">
        <f t="shared" si="5"/>
        <v>34</v>
      </c>
      <c r="B35" s="49"/>
      <c r="C35" s="49"/>
      <c r="D35" s="49" t="s">
        <v>8</v>
      </c>
      <c r="E35" s="50">
        <f t="shared" si="6"/>
        <v>0</v>
      </c>
      <c r="F35" s="49" t="s">
        <v>8</v>
      </c>
      <c r="G35" s="50">
        <f t="shared" si="7"/>
        <v>0</v>
      </c>
      <c r="H35" s="49" t="s">
        <v>8</v>
      </c>
      <c r="I35" s="50">
        <f t="shared" si="8"/>
        <v>0</v>
      </c>
      <c r="J35" s="49" t="s">
        <v>8</v>
      </c>
      <c r="K35" s="50">
        <f t="shared" si="9"/>
        <v>0</v>
      </c>
      <c r="L35" s="53">
        <f t="shared" si="10"/>
        <v>0</v>
      </c>
      <c r="M35" s="53"/>
    </row>
    <row r="36" spans="1:13">
      <c r="A36" s="54">
        <f t="shared" si="5"/>
        <v>35</v>
      </c>
      <c r="B36" s="49"/>
      <c r="C36" s="49"/>
      <c r="D36" s="49" t="s">
        <v>8</v>
      </c>
      <c r="E36" s="50">
        <f t="shared" si="6"/>
        <v>0</v>
      </c>
      <c r="F36" s="49" t="s">
        <v>8</v>
      </c>
      <c r="G36" s="50">
        <f t="shared" si="7"/>
        <v>0</v>
      </c>
      <c r="H36" s="49" t="s">
        <v>8</v>
      </c>
      <c r="I36" s="50">
        <f t="shared" si="8"/>
        <v>0</v>
      </c>
      <c r="J36" s="49" t="s">
        <v>8</v>
      </c>
      <c r="K36" s="50">
        <f t="shared" si="9"/>
        <v>0</v>
      </c>
      <c r="L36" s="53">
        <f t="shared" si="10"/>
        <v>0</v>
      </c>
      <c r="M36" s="53"/>
    </row>
    <row r="37" spans="1:13">
      <c r="A37" s="54">
        <f t="shared" si="5"/>
        <v>36</v>
      </c>
      <c r="B37" s="49"/>
      <c r="C37" s="49"/>
      <c r="D37" s="49" t="s">
        <v>8</v>
      </c>
      <c r="E37" s="50">
        <f t="shared" si="6"/>
        <v>0</v>
      </c>
      <c r="F37" s="49" t="s">
        <v>8</v>
      </c>
      <c r="G37" s="50">
        <f t="shared" si="7"/>
        <v>0</v>
      </c>
      <c r="H37" s="49" t="s">
        <v>8</v>
      </c>
      <c r="I37" s="50">
        <f t="shared" si="8"/>
        <v>0</v>
      </c>
      <c r="J37" s="49" t="s">
        <v>8</v>
      </c>
      <c r="K37" s="50">
        <f t="shared" si="9"/>
        <v>0</v>
      </c>
      <c r="L37" s="53">
        <f t="shared" si="10"/>
        <v>0</v>
      </c>
      <c r="M37" s="53"/>
    </row>
    <row r="38" spans="1:13">
      <c r="A38" s="54">
        <f t="shared" si="5"/>
        <v>37</v>
      </c>
      <c r="B38" s="49"/>
      <c r="C38" s="49"/>
      <c r="D38" s="49" t="s">
        <v>8</v>
      </c>
      <c r="E38" s="50">
        <f t="shared" si="6"/>
        <v>0</v>
      </c>
      <c r="F38" s="49" t="s">
        <v>8</v>
      </c>
      <c r="G38" s="50">
        <f t="shared" si="7"/>
        <v>0</v>
      </c>
      <c r="H38" s="49" t="s">
        <v>8</v>
      </c>
      <c r="I38" s="50">
        <f t="shared" si="8"/>
        <v>0</v>
      </c>
      <c r="J38" s="49" t="s">
        <v>8</v>
      </c>
      <c r="K38" s="50">
        <f t="shared" si="9"/>
        <v>0</v>
      </c>
      <c r="L38" s="53">
        <f t="shared" si="10"/>
        <v>0</v>
      </c>
      <c r="M38" s="53">
        <f t="shared" ref="M38:M51" si="11">_xlfn.RANK.EQ(L38,L$3:L$52)</f>
        <v>18</v>
      </c>
    </row>
    <row r="39" spans="1:13">
      <c r="A39" s="54">
        <f t="shared" si="5"/>
        <v>38</v>
      </c>
      <c r="B39" s="49"/>
      <c r="C39" s="49"/>
      <c r="D39" s="49" t="s">
        <v>8</v>
      </c>
      <c r="E39" s="50">
        <f t="shared" si="6"/>
        <v>0</v>
      </c>
      <c r="F39" s="49" t="s">
        <v>8</v>
      </c>
      <c r="G39" s="50">
        <f t="shared" si="7"/>
        <v>0</v>
      </c>
      <c r="H39" s="49" t="s">
        <v>8</v>
      </c>
      <c r="I39" s="50">
        <f t="shared" si="8"/>
        <v>0</v>
      </c>
      <c r="J39" s="49" t="s">
        <v>8</v>
      </c>
      <c r="K39" s="50">
        <f t="shared" si="9"/>
        <v>0</v>
      </c>
      <c r="L39" s="53">
        <f t="shared" si="10"/>
        <v>0</v>
      </c>
      <c r="M39" s="53">
        <f t="shared" si="11"/>
        <v>18</v>
      </c>
    </row>
    <row r="40" spans="1:13">
      <c r="A40" s="54">
        <f t="shared" si="5"/>
        <v>39</v>
      </c>
      <c r="B40" s="49"/>
      <c r="C40" s="49"/>
      <c r="D40" s="49" t="s">
        <v>8</v>
      </c>
      <c r="E40" s="50">
        <f t="shared" si="6"/>
        <v>0</v>
      </c>
      <c r="F40" s="49" t="s">
        <v>8</v>
      </c>
      <c r="G40" s="50">
        <f t="shared" si="7"/>
        <v>0</v>
      </c>
      <c r="H40" s="49" t="s">
        <v>8</v>
      </c>
      <c r="I40" s="50">
        <f t="shared" si="8"/>
        <v>0</v>
      </c>
      <c r="J40" s="49" t="s">
        <v>8</v>
      </c>
      <c r="K40" s="50">
        <f t="shared" si="9"/>
        <v>0</v>
      </c>
      <c r="L40" s="53">
        <f t="shared" si="10"/>
        <v>0</v>
      </c>
      <c r="M40" s="53">
        <f t="shared" si="11"/>
        <v>18</v>
      </c>
    </row>
    <row r="41" spans="1:13">
      <c r="A41" s="54">
        <f t="shared" si="5"/>
        <v>40</v>
      </c>
      <c r="B41" s="49"/>
      <c r="C41" s="49"/>
      <c r="D41" s="49" t="s">
        <v>8</v>
      </c>
      <c r="E41" s="50">
        <f t="shared" si="6"/>
        <v>0</v>
      </c>
      <c r="F41" s="49" t="s">
        <v>8</v>
      </c>
      <c r="G41" s="50">
        <f t="shared" si="7"/>
        <v>0</v>
      </c>
      <c r="H41" s="49" t="s">
        <v>8</v>
      </c>
      <c r="I41" s="50">
        <f t="shared" si="8"/>
        <v>0</v>
      </c>
      <c r="J41" s="49" t="s">
        <v>8</v>
      </c>
      <c r="K41" s="50">
        <f t="shared" si="9"/>
        <v>0</v>
      </c>
      <c r="L41" s="53">
        <f t="shared" si="10"/>
        <v>0</v>
      </c>
      <c r="M41" s="53">
        <f t="shared" si="11"/>
        <v>18</v>
      </c>
    </row>
    <row r="42" spans="1:13">
      <c r="A42" s="54">
        <f t="shared" si="5"/>
        <v>41</v>
      </c>
      <c r="B42" s="49"/>
      <c r="C42" s="49"/>
      <c r="D42" s="49" t="s">
        <v>8</v>
      </c>
      <c r="E42" s="50">
        <f t="shared" si="6"/>
        <v>0</v>
      </c>
      <c r="F42" s="49" t="s">
        <v>8</v>
      </c>
      <c r="G42" s="50">
        <f t="shared" si="7"/>
        <v>0</v>
      </c>
      <c r="H42" s="49" t="s">
        <v>8</v>
      </c>
      <c r="I42" s="50">
        <f t="shared" si="8"/>
        <v>0</v>
      </c>
      <c r="J42" s="49" t="s">
        <v>8</v>
      </c>
      <c r="K42" s="50">
        <f t="shared" si="9"/>
        <v>0</v>
      </c>
      <c r="L42" s="53">
        <f t="shared" si="10"/>
        <v>0</v>
      </c>
      <c r="M42" s="53">
        <f t="shared" si="11"/>
        <v>18</v>
      </c>
    </row>
    <row r="43" spans="1:13">
      <c r="A43" s="54">
        <f t="shared" si="5"/>
        <v>42</v>
      </c>
      <c r="B43" s="49"/>
      <c r="C43" s="49"/>
      <c r="D43" s="49" t="s">
        <v>8</v>
      </c>
      <c r="E43" s="50">
        <f t="shared" si="6"/>
        <v>0</v>
      </c>
      <c r="F43" s="49" t="s">
        <v>8</v>
      </c>
      <c r="G43" s="50">
        <f t="shared" si="7"/>
        <v>0</v>
      </c>
      <c r="H43" s="49" t="s">
        <v>8</v>
      </c>
      <c r="I43" s="50">
        <f t="shared" si="8"/>
        <v>0</v>
      </c>
      <c r="J43" s="49" t="s">
        <v>8</v>
      </c>
      <c r="K43" s="50">
        <f t="shared" si="9"/>
        <v>0</v>
      </c>
      <c r="L43" s="53">
        <f t="shared" si="10"/>
        <v>0</v>
      </c>
      <c r="M43" s="53">
        <f t="shared" si="11"/>
        <v>18</v>
      </c>
    </row>
    <row r="44" spans="1:13">
      <c r="A44" s="54">
        <f t="shared" si="5"/>
        <v>43</v>
      </c>
      <c r="B44" s="49"/>
      <c r="C44" s="49"/>
      <c r="D44" s="49" t="s">
        <v>8</v>
      </c>
      <c r="E44" s="50">
        <f t="shared" si="6"/>
        <v>0</v>
      </c>
      <c r="F44" s="49" t="s">
        <v>8</v>
      </c>
      <c r="G44" s="50">
        <f t="shared" si="7"/>
        <v>0</v>
      </c>
      <c r="H44" s="49" t="s">
        <v>8</v>
      </c>
      <c r="I44" s="50">
        <f t="shared" si="8"/>
        <v>0</v>
      </c>
      <c r="J44" s="49" t="s">
        <v>8</v>
      </c>
      <c r="K44" s="50">
        <f t="shared" si="9"/>
        <v>0</v>
      </c>
      <c r="L44" s="53">
        <f t="shared" si="10"/>
        <v>0</v>
      </c>
      <c r="M44" s="53">
        <f t="shared" si="11"/>
        <v>18</v>
      </c>
    </row>
    <row r="45" spans="1:13">
      <c r="A45" s="54">
        <f t="shared" si="5"/>
        <v>44</v>
      </c>
      <c r="B45" s="49"/>
      <c r="C45" s="49"/>
      <c r="D45" s="49" t="s">
        <v>8</v>
      </c>
      <c r="E45" s="50">
        <f t="shared" si="6"/>
        <v>0</v>
      </c>
      <c r="F45" s="49" t="s">
        <v>8</v>
      </c>
      <c r="G45" s="50">
        <f t="shared" si="7"/>
        <v>0</v>
      </c>
      <c r="H45" s="49" t="s">
        <v>8</v>
      </c>
      <c r="I45" s="50">
        <f t="shared" si="8"/>
        <v>0</v>
      </c>
      <c r="J45" s="49" t="s">
        <v>8</v>
      </c>
      <c r="K45" s="50">
        <f t="shared" si="9"/>
        <v>0</v>
      </c>
      <c r="L45" s="53">
        <f t="shared" si="10"/>
        <v>0</v>
      </c>
      <c r="M45" s="53">
        <f t="shared" si="11"/>
        <v>18</v>
      </c>
    </row>
    <row r="46" spans="1:13">
      <c r="A46" s="54">
        <f t="shared" si="5"/>
        <v>45</v>
      </c>
      <c r="B46" s="49"/>
      <c r="C46" s="49"/>
      <c r="D46" s="49"/>
      <c r="E46" s="50">
        <f t="shared" si="6"/>
        <v>0</v>
      </c>
      <c r="F46" s="49" t="s">
        <v>8</v>
      </c>
      <c r="G46" s="50">
        <f t="shared" si="7"/>
        <v>0</v>
      </c>
      <c r="H46" s="49" t="s">
        <v>8</v>
      </c>
      <c r="I46" s="50">
        <f t="shared" si="8"/>
        <v>0</v>
      </c>
      <c r="J46" s="49" t="s">
        <v>8</v>
      </c>
      <c r="K46" s="50">
        <f t="shared" si="9"/>
        <v>0</v>
      </c>
      <c r="L46" s="53">
        <f t="shared" si="10"/>
        <v>0</v>
      </c>
      <c r="M46" s="53">
        <f t="shared" si="11"/>
        <v>18</v>
      </c>
    </row>
    <row r="47" spans="1:13">
      <c r="A47" s="54">
        <f t="shared" si="5"/>
        <v>46</v>
      </c>
      <c r="B47" s="49"/>
      <c r="C47" s="49"/>
      <c r="D47" s="49" t="s">
        <v>8</v>
      </c>
      <c r="E47" s="50">
        <f t="shared" si="6"/>
        <v>0</v>
      </c>
      <c r="F47" s="49" t="s">
        <v>8</v>
      </c>
      <c r="G47" s="50">
        <f t="shared" si="7"/>
        <v>0</v>
      </c>
      <c r="H47" s="49" t="s">
        <v>8</v>
      </c>
      <c r="I47" s="50">
        <f t="shared" si="8"/>
        <v>0</v>
      </c>
      <c r="J47" s="49" t="s">
        <v>8</v>
      </c>
      <c r="K47" s="50">
        <f t="shared" si="9"/>
        <v>0</v>
      </c>
      <c r="L47" s="53">
        <f t="shared" si="10"/>
        <v>0</v>
      </c>
      <c r="M47" s="53">
        <f t="shared" si="11"/>
        <v>18</v>
      </c>
    </row>
    <row r="48" spans="1:13">
      <c r="A48" s="54">
        <f t="shared" si="5"/>
        <v>47</v>
      </c>
      <c r="B48" s="49"/>
      <c r="C48" s="49"/>
      <c r="D48" s="49" t="s">
        <v>8</v>
      </c>
      <c r="E48" s="50">
        <f t="shared" si="6"/>
        <v>0</v>
      </c>
      <c r="F48" s="49" t="s">
        <v>8</v>
      </c>
      <c r="G48" s="50">
        <f t="shared" si="7"/>
        <v>0</v>
      </c>
      <c r="H48" s="49" t="s">
        <v>8</v>
      </c>
      <c r="I48" s="50">
        <f t="shared" si="8"/>
        <v>0</v>
      </c>
      <c r="J48" s="49" t="s">
        <v>8</v>
      </c>
      <c r="K48" s="50">
        <f t="shared" si="9"/>
        <v>0</v>
      </c>
      <c r="L48" s="53">
        <f t="shared" si="10"/>
        <v>0</v>
      </c>
      <c r="M48" s="53">
        <f t="shared" si="11"/>
        <v>18</v>
      </c>
    </row>
    <row r="49" spans="1:13">
      <c r="A49" s="54">
        <f t="shared" si="5"/>
        <v>48</v>
      </c>
      <c r="B49" s="49"/>
      <c r="C49" s="49"/>
      <c r="D49" s="49" t="s">
        <v>8</v>
      </c>
      <c r="E49" s="50">
        <f t="shared" si="6"/>
        <v>0</v>
      </c>
      <c r="F49" s="49" t="s">
        <v>8</v>
      </c>
      <c r="G49" s="50">
        <f t="shared" si="7"/>
        <v>0</v>
      </c>
      <c r="H49" s="49" t="s">
        <v>8</v>
      </c>
      <c r="I49" s="50">
        <f t="shared" si="8"/>
        <v>0</v>
      </c>
      <c r="J49" s="49" t="s">
        <v>8</v>
      </c>
      <c r="K49" s="50">
        <f t="shared" si="9"/>
        <v>0</v>
      </c>
      <c r="L49" s="53">
        <f t="shared" si="10"/>
        <v>0</v>
      </c>
      <c r="M49" s="53">
        <f t="shared" si="11"/>
        <v>18</v>
      </c>
    </row>
    <row r="50" spans="1:13">
      <c r="A50" s="54">
        <f t="shared" si="5"/>
        <v>49</v>
      </c>
      <c r="B50" s="49"/>
      <c r="C50" s="49"/>
      <c r="D50" s="49" t="s">
        <v>8</v>
      </c>
      <c r="E50" s="50">
        <f t="shared" si="6"/>
        <v>0</v>
      </c>
      <c r="F50" s="49" t="s">
        <v>8</v>
      </c>
      <c r="G50" s="50">
        <f t="shared" si="7"/>
        <v>0</v>
      </c>
      <c r="H50" s="49" t="s">
        <v>8</v>
      </c>
      <c r="I50" s="50">
        <f t="shared" si="8"/>
        <v>0</v>
      </c>
      <c r="J50" s="49" t="s">
        <v>8</v>
      </c>
      <c r="K50" s="50">
        <f t="shared" si="9"/>
        <v>0</v>
      </c>
      <c r="L50" s="53">
        <f t="shared" si="10"/>
        <v>0</v>
      </c>
      <c r="M50" s="53">
        <f t="shared" si="11"/>
        <v>18</v>
      </c>
    </row>
    <row r="51" spans="1:13">
      <c r="A51" s="54">
        <f t="shared" si="5"/>
        <v>50</v>
      </c>
      <c r="B51" s="49"/>
      <c r="C51" s="49"/>
      <c r="D51" s="49" t="s">
        <v>8</v>
      </c>
      <c r="E51" s="50">
        <f t="shared" si="6"/>
        <v>0</v>
      </c>
      <c r="F51" s="49" t="s">
        <v>8</v>
      </c>
      <c r="G51" s="50">
        <f t="shared" si="7"/>
        <v>0</v>
      </c>
      <c r="H51" s="49" t="s">
        <v>8</v>
      </c>
      <c r="I51" s="50">
        <f t="shared" si="8"/>
        <v>0</v>
      </c>
      <c r="J51" s="49" t="s">
        <v>8</v>
      </c>
      <c r="K51" s="50">
        <f t="shared" si="9"/>
        <v>0</v>
      </c>
      <c r="L51" s="53">
        <f t="shared" si="10"/>
        <v>0</v>
      </c>
      <c r="M51" s="53">
        <f t="shared" si="11"/>
        <v>18</v>
      </c>
    </row>
    <row r="52" spans="1:13">
      <c r="A52" s="6"/>
      <c r="B52" s="21" t="s">
        <v>13</v>
      </c>
      <c r="C52" s="21" t="s">
        <v>12</v>
      </c>
      <c r="D52" s="49" t="s">
        <v>2</v>
      </c>
      <c r="E52" s="55" t="s">
        <v>11</v>
      </c>
      <c r="F52" s="49" t="s">
        <v>2</v>
      </c>
      <c r="G52" s="55" t="s">
        <v>11</v>
      </c>
      <c r="H52" s="49" t="s">
        <v>10</v>
      </c>
      <c r="I52" s="55" t="s">
        <v>11</v>
      </c>
      <c r="J52" s="49" t="s">
        <v>10</v>
      </c>
      <c r="K52" s="55" t="s">
        <v>11</v>
      </c>
      <c r="L52" s="56"/>
      <c r="M52" s="6"/>
    </row>
    <row r="53" spans="1:13">
      <c r="E53" s="50">
        <f>IF(D53="-",0,IF(D53&gt;-25,25*D53/48))</f>
        <v>0</v>
      </c>
      <c r="H53" s="60">
        <f>MIN(H3:H52)</f>
        <v>26.16</v>
      </c>
      <c r="J53" s="60">
        <f>MIN(J3:J52)</f>
        <v>11.27</v>
      </c>
    </row>
    <row r="54" spans="1:13">
      <c r="E54" s="50">
        <f>IF(D54="-",0,IF(D54&gt;-25,25*D54/48))</f>
        <v>0</v>
      </c>
    </row>
    <row r="55" spans="1:13">
      <c r="E55" s="50">
        <f t="shared" ref="E55:E71" si="12">IF(D55="-",0,IF(D55&gt;-25,25*D55/57))</f>
        <v>0</v>
      </c>
    </row>
    <row r="56" spans="1:13">
      <c r="E56" s="50">
        <f t="shared" si="12"/>
        <v>0</v>
      </c>
    </row>
    <row r="57" spans="1:13">
      <c r="E57" s="50">
        <f t="shared" si="12"/>
        <v>0</v>
      </c>
    </row>
    <row r="58" spans="1:13">
      <c r="E58" s="50">
        <f t="shared" si="12"/>
        <v>0</v>
      </c>
    </row>
    <row r="59" spans="1:13">
      <c r="E59" s="50">
        <f t="shared" si="12"/>
        <v>0</v>
      </c>
    </row>
    <row r="60" spans="1:13">
      <c r="E60" s="50">
        <f t="shared" si="12"/>
        <v>0</v>
      </c>
    </row>
    <row r="61" spans="1:13">
      <c r="E61" s="50">
        <f t="shared" si="12"/>
        <v>0</v>
      </c>
    </row>
    <row r="62" spans="1:13">
      <c r="E62" s="50">
        <f t="shared" si="12"/>
        <v>0</v>
      </c>
    </row>
    <row r="63" spans="1:13">
      <c r="E63" s="50">
        <f t="shared" si="12"/>
        <v>0</v>
      </c>
    </row>
    <row r="64" spans="1:13">
      <c r="E64" s="50">
        <f t="shared" si="12"/>
        <v>0</v>
      </c>
    </row>
    <row r="65" spans="5:5">
      <c r="E65" s="50">
        <f t="shared" si="12"/>
        <v>0</v>
      </c>
    </row>
    <row r="66" spans="5:5">
      <c r="E66" s="50">
        <f t="shared" si="12"/>
        <v>0</v>
      </c>
    </row>
    <row r="67" spans="5:5">
      <c r="E67" s="50">
        <f t="shared" si="12"/>
        <v>0</v>
      </c>
    </row>
    <row r="68" spans="5:5">
      <c r="E68" s="50">
        <f t="shared" si="12"/>
        <v>0</v>
      </c>
    </row>
    <row r="69" spans="5:5">
      <c r="E69" s="50">
        <f t="shared" si="12"/>
        <v>0</v>
      </c>
    </row>
    <row r="70" spans="5:5">
      <c r="E70" s="50">
        <f t="shared" si="12"/>
        <v>0</v>
      </c>
    </row>
    <row r="71" spans="5:5">
      <c r="E71" s="50">
        <f t="shared" si="12"/>
        <v>0</v>
      </c>
    </row>
  </sheetData>
  <sortState ref="A1:O71">
    <sortCondition descending="1" ref="L3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4"/>
  <sheetViews>
    <sheetView zoomScale="110" zoomScaleNormal="110" workbookViewId="0">
      <selection activeCell="C9" sqref="C9"/>
    </sheetView>
  </sheetViews>
  <sheetFormatPr defaultRowHeight="15"/>
  <cols>
    <col min="1" max="1" width="2.7109375" style="57" bestFit="1" customWidth="1"/>
    <col min="2" max="2" width="11.85546875" style="58" bestFit="1" customWidth="1"/>
    <col min="3" max="3" width="35.7109375" style="58" bestFit="1" customWidth="1"/>
    <col min="4" max="4" width="6.5703125" style="58" bestFit="1" customWidth="1"/>
    <col min="5" max="5" width="13.5703125" style="59" bestFit="1" customWidth="1"/>
    <col min="6" max="6" width="10.7109375" style="58" bestFit="1" customWidth="1"/>
    <col min="7" max="7" width="13.5703125" style="59" bestFit="1" customWidth="1"/>
    <col min="8" max="8" width="9.42578125" style="58" bestFit="1" customWidth="1"/>
    <col min="9" max="9" width="13.5703125" style="59" bestFit="1" customWidth="1"/>
    <col min="10" max="10" width="9.42578125" style="58" bestFit="1" customWidth="1"/>
    <col min="11" max="11" width="13.5703125" style="59" bestFit="1" customWidth="1"/>
    <col min="12" max="12" width="12.7109375" style="57" bestFit="1" customWidth="1"/>
    <col min="13" max="13" width="10.28515625" style="57" bestFit="1" customWidth="1"/>
    <col min="14" max="16384" width="9.140625" style="1"/>
  </cols>
  <sheetData>
    <row r="1" spans="1:13" ht="15" customHeight="1">
      <c r="A1" s="5" t="s">
        <v>0</v>
      </c>
      <c r="C1" s="21"/>
      <c r="D1" s="39" t="s">
        <v>1</v>
      </c>
      <c r="E1" s="40"/>
      <c r="F1" s="39" t="s">
        <v>3</v>
      </c>
      <c r="G1" s="40"/>
      <c r="H1" s="39" t="s">
        <v>9</v>
      </c>
      <c r="I1" s="40"/>
      <c r="J1" s="9" t="s">
        <v>4</v>
      </c>
      <c r="K1" s="8"/>
      <c r="L1" s="41" t="s">
        <v>6</v>
      </c>
      <c r="M1" s="33" t="s">
        <v>7</v>
      </c>
    </row>
    <row r="2" spans="1:13" s="3" customFormat="1">
      <c r="A2" s="42">
        <v>1</v>
      </c>
      <c r="B2" s="43" t="s">
        <v>45</v>
      </c>
      <c r="C2" s="44" t="s">
        <v>35</v>
      </c>
      <c r="D2" s="44">
        <v>28.5</v>
      </c>
      <c r="E2" s="45">
        <f t="shared" ref="E2:E33" si="0">IF(D2="-",0,IF(D2&gt;-25,25*D2/48))</f>
        <v>14.84375</v>
      </c>
      <c r="F2" s="44">
        <v>9.1</v>
      </c>
      <c r="G2" s="45">
        <f t="shared" ref="G2:G33" si="1">IF(F2="-",0,IF(F2&gt;-10,25*F2/10))</f>
        <v>22.75</v>
      </c>
      <c r="H2" s="44">
        <v>37.15</v>
      </c>
      <c r="I2" s="45">
        <f t="shared" ref="I2:I33" si="2">IF(H2="-",0,IF(H2&gt;0,25*H$53/H2))</f>
        <v>18.331090174966352</v>
      </c>
      <c r="J2" s="44">
        <v>12.96</v>
      </c>
      <c r="K2" s="45">
        <f t="shared" ref="K2:K33" si="3">IF(J2="-",0,IF(J2&gt;0,25*J$53/J2))</f>
        <v>24.305555555555554</v>
      </c>
      <c r="L2" s="46">
        <f t="shared" ref="L2:L33" si="4">E2+G2+I2+K2</f>
        <v>80.230395730521906</v>
      </c>
      <c r="M2" s="46" t="s">
        <v>70</v>
      </c>
    </row>
    <row r="3" spans="1:13" s="3" customFormat="1">
      <c r="A3" s="44">
        <f t="shared" ref="A3:A34" si="5">A2+1</f>
        <v>2</v>
      </c>
      <c r="B3" s="44" t="s">
        <v>97</v>
      </c>
      <c r="C3" s="44" t="s">
        <v>49</v>
      </c>
      <c r="D3" s="44">
        <v>10</v>
      </c>
      <c r="E3" s="45">
        <f t="shared" si="0"/>
        <v>5.208333333333333</v>
      </c>
      <c r="F3" s="44">
        <v>9.1</v>
      </c>
      <c r="G3" s="45">
        <f t="shared" si="1"/>
        <v>22.75</v>
      </c>
      <c r="H3" s="44">
        <v>27.24</v>
      </c>
      <c r="I3" s="45">
        <f t="shared" si="2"/>
        <v>25</v>
      </c>
      <c r="J3" s="44">
        <v>13</v>
      </c>
      <c r="K3" s="45">
        <f t="shared" si="3"/>
        <v>24.23076923076923</v>
      </c>
      <c r="L3" s="47">
        <f t="shared" si="4"/>
        <v>77.189102564102555</v>
      </c>
      <c r="M3" s="47" t="s">
        <v>71</v>
      </c>
    </row>
    <row r="4" spans="1:13" s="3" customFormat="1">
      <c r="A4" s="44">
        <f t="shared" si="5"/>
        <v>3</v>
      </c>
      <c r="B4" s="44" t="s">
        <v>98</v>
      </c>
      <c r="C4" s="44" t="s">
        <v>49</v>
      </c>
      <c r="D4" s="44">
        <v>13.5</v>
      </c>
      <c r="E4" s="45">
        <f t="shared" si="0"/>
        <v>7.03125</v>
      </c>
      <c r="F4" s="44">
        <v>9.3000000000000007</v>
      </c>
      <c r="G4" s="45">
        <f t="shared" si="1"/>
        <v>23.250000000000004</v>
      </c>
      <c r="H4" s="44">
        <v>36.81</v>
      </c>
      <c r="I4" s="45">
        <f t="shared" si="2"/>
        <v>18.500407497962509</v>
      </c>
      <c r="J4" s="44">
        <v>13</v>
      </c>
      <c r="K4" s="45">
        <f t="shared" si="3"/>
        <v>24.23076923076923</v>
      </c>
      <c r="L4" s="47">
        <f t="shared" si="4"/>
        <v>73.012426728731739</v>
      </c>
      <c r="M4" s="47" t="s">
        <v>71</v>
      </c>
    </row>
    <row r="5" spans="1:13" s="3" customFormat="1">
      <c r="A5" s="44">
        <f t="shared" si="5"/>
        <v>4</v>
      </c>
      <c r="B5" s="44" t="s">
        <v>21</v>
      </c>
      <c r="C5" s="44" t="s">
        <v>15</v>
      </c>
      <c r="D5" s="44">
        <v>19</v>
      </c>
      <c r="E5" s="45">
        <f t="shared" si="0"/>
        <v>9.8958333333333339</v>
      </c>
      <c r="F5" s="44">
        <v>9</v>
      </c>
      <c r="G5" s="45">
        <f t="shared" si="1"/>
        <v>22.5</v>
      </c>
      <c r="H5" s="44">
        <v>41.15</v>
      </c>
      <c r="I5" s="45">
        <f t="shared" si="2"/>
        <v>16.549210206561362</v>
      </c>
      <c r="J5" s="44">
        <v>13.21</v>
      </c>
      <c r="K5" s="45">
        <f t="shared" si="3"/>
        <v>23.845571536714608</v>
      </c>
      <c r="L5" s="47">
        <f t="shared" si="4"/>
        <v>72.790615076609299</v>
      </c>
      <c r="M5" s="47" t="s">
        <v>71</v>
      </c>
    </row>
    <row r="6" spans="1:13" s="3" customFormat="1">
      <c r="A6" s="44">
        <f t="shared" si="5"/>
        <v>5</v>
      </c>
      <c r="B6" s="44" t="s">
        <v>99</v>
      </c>
      <c r="C6" s="44" t="s">
        <v>49</v>
      </c>
      <c r="D6" s="44">
        <v>9.5</v>
      </c>
      <c r="E6" s="45">
        <f t="shared" si="0"/>
        <v>4.947916666666667</v>
      </c>
      <c r="F6" s="44">
        <v>9</v>
      </c>
      <c r="G6" s="45">
        <f t="shared" si="1"/>
        <v>22.5</v>
      </c>
      <c r="H6" s="44">
        <v>30.32</v>
      </c>
      <c r="I6" s="45">
        <f t="shared" si="2"/>
        <v>22.46042216358839</v>
      </c>
      <c r="J6" s="44">
        <v>13.9</v>
      </c>
      <c r="K6" s="45">
        <f t="shared" si="3"/>
        <v>22.661870503597122</v>
      </c>
      <c r="L6" s="47">
        <f t="shared" si="4"/>
        <v>72.570209333852176</v>
      </c>
      <c r="M6" s="47" t="s">
        <v>71</v>
      </c>
    </row>
    <row r="7" spans="1:13" s="3" customFormat="1">
      <c r="A7" s="44">
        <f t="shared" si="5"/>
        <v>6</v>
      </c>
      <c r="B7" s="44" t="s">
        <v>46</v>
      </c>
      <c r="C7" s="44" t="s">
        <v>35</v>
      </c>
      <c r="D7" s="44">
        <v>29.5</v>
      </c>
      <c r="E7" s="45">
        <f t="shared" si="0"/>
        <v>15.364583333333334</v>
      </c>
      <c r="F7" s="44">
        <v>6.9</v>
      </c>
      <c r="G7" s="45">
        <f t="shared" si="1"/>
        <v>17.25</v>
      </c>
      <c r="H7" s="44">
        <v>39.14</v>
      </c>
      <c r="I7" s="45">
        <f t="shared" si="2"/>
        <v>17.399080224833931</v>
      </c>
      <c r="J7" s="44">
        <v>14.43</v>
      </c>
      <c r="K7" s="45">
        <f t="shared" si="3"/>
        <v>21.829521829521831</v>
      </c>
      <c r="L7" s="47">
        <f t="shared" si="4"/>
        <v>71.84318538768909</v>
      </c>
      <c r="M7" s="47"/>
    </row>
    <row r="8" spans="1:13" s="3" customFormat="1">
      <c r="A8" s="44">
        <f t="shared" si="5"/>
        <v>7</v>
      </c>
      <c r="B8" s="44" t="s">
        <v>100</v>
      </c>
      <c r="C8" s="44" t="s">
        <v>49</v>
      </c>
      <c r="D8" s="44">
        <v>4.75</v>
      </c>
      <c r="E8" s="45">
        <f t="shared" si="0"/>
        <v>2.4739583333333335</v>
      </c>
      <c r="F8" s="44">
        <v>8.6999999999999993</v>
      </c>
      <c r="G8" s="45">
        <f t="shared" si="1"/>
        <v>21.749999999999996</v>
      </c>
      <c r="H8" s="44">
        <v>33.58</v>
      </c>
      <c r="I8" s="45">
        <f t="shared" si="2"/>
        <v>20.279928528886241</v>
      </c>
      <c r="J8" s="44">
        <v>12.6</v>
      </c>
      <c r="K8" s="45">
        <f t="shared" si="3"/>
        <v>25</v>
      </c>
      <c r="L8" s="47">
        <f t="shared" si="4"/>
        <v>69.503886862219574</v>
      </c>
      <c r="M8" s="47"/>
    </row>
    <row r="9" spans="1:13" s="3" customFormat="1">
      <c r="A9" s="44">
        <f t="shared" si="5"/>
        <v>8</v>
      </c>
      <c r="B9" s="44" t="s">
        <v>47</v>
      </c>
      <c r="C9" s="44" t="s">
        <v>35</v>
      </c>
      <c r="D9" s="44">
        <v>15</v>
      </c>
      <c r="E9" s="45">
        <f t="shared" si="0"/>
        <v>7.8125</v>
      </c>
      <c r="F9" s="44">
        <v>8.9</v>
      </c>
      <c r="G9" s="45">
        <f t="shared" si="1"/>
        <v>22.25</v>
      </c>
      <c r="H9" s="44">
        <v>40.18</v>
      </c>
      <c r="I9" s="45">
        <f t="shared" si="2"/>
        <v>16.948730711796912</v>
      </c>
      <c r="J9" s="44">
        <v>14.43</v>
      </c>
      <c r="K9" s="45">
        <f t="shared" si="3"/>
        <v>21.829521829521831</v>
      </c>
      <c r="L9" s="47">
        <f t="shared" si="4"/>
        <v>68.84075254131875</v>
      </c>
      <c r="M9" s="47"/>
    </row>
    <row r="10" spans="1:13" s="3" customFormat="1">
      <c r="A10" s="44">
        <f t="shared" si="5"/>
        <v>9</v>
      </c>
      <c r="B10" s="44" t="s">
        <v>101</v>
      </c>
      <c r="C10" s="44" t="s">
        <v>49</v>
      </c>
      <c r="D10" s="44">
        <v>14</v>
      </c>
      <c r="E10" s="45">
        <f t="shared" si="0"/>
        <v>7.291666666666667</v>
      </c>
      <c r="F10" s="44">
        <v>9</v>
      </c>
      <c r="G10" s="45">
        <f t="shared" si="1"/>
        <v>22.5</v>
      </c>
      <c r="H10" s="44">
        <v>40.880000000000003</v>
      </c>
      <c r="I10" s="45">
        <f t="shared" si="2"/>
        <v>16.658512720156555</v>
      </c>
      <c r="J10" s="44">
        <v>14.5</v>
      </c>
      <c r="K10" s="45">
        <f t="shared" si="3"/>
        <v>21.724137931034484</v>
      </c>
      <c r="L10" s="47">
        <f t="shared" si="4"/>
        <v>68.174317317857714</v>
      </c>
      <c r="M10" s="47"/>
    </row>
    <row r="11" spans="1:13" s="3" customFormat="1">
      <c r="A11" s="44">
        <f t="shared" si="5"/>
        <v>10</v>
      </c>
      <c r="B11" s="44" t="s">
        <v>22</v>
      </c>
      <c r="C11" s="44" t="s">
        <v>15</v>
      </c>
      <c r="D11" s="44">
        <v>13.5</v>
      </c>
      <c r="E11" s="45">
        <f t="shared" si="0"/>
        <v>7.03125</v>
      </c>
      <c r="F11" s="44">
        <v>8.5</v>
      </c>
      <c r="G11" s="45">
        <f t="shared" si="1"/>
        <v>21.25</v>
      </c>
      <c r="H11" s="44">
        <v>41.59</v>
      </c>
      <c r="I11" s="45">
        <f t="shared" si="2"/>
        <v>16.374128396249098</v>
      </c>
      <c r="J11" s="44">
        <v>14.23</v>
      </c>
      <c r="K11" s="45">
        <f t="shared" si="3"/>
        <v>22.136331693605058</v>
      </c>
      <c r="L11" s="47">
        <f t="shared" si="4"/>
        <v>66.791710089854149</v>
      </c>
      <c r="M11" s="45"/>
    </row>
    <row r="12" spans="1:13" s="3" customFormat="1">
      <c r="A12" s="44">
        <f t="shared" si="5"/>
        <v>11</v>
      </c>
      <c r="B12" s="44" t="s">
        <v>102</v>
      </c>
      <c r="C12" s="44" t="s">
        <v>49</v>
      </c>
      <c r="D12" s="44">
        <v>7.5</v>
      </c>
      <c r="E12" s="45">
        <f t="shared" si="0"/>
        <v>3.90625</v>
      </c>
      <c r="F12" s="44">
        <v>9</v>
      </c>
      <c r="G12" s="45">
        <f t="shared" si="1"/>
        <v>22.5</v>
      </c>
      <c r="H12" s="44">
        <v>53.53</v>
      </c>
      <c r="I12" s="45">
        <f t="shared" si="2"/>
        <v>12.721838221558004</v>
      </c>
      <c r="J12" s="44">
        <v>15.4</v>
      </c>
      <c r="K12" s="45">
        <f t="shared" si="3"/>
        <v>20.454545454545453</v>
      </c>
      <c r="L12" s="47">
        <f t="shared" si="4"/>
        <v>59.582633676103455</v>
      </c>
      <c r="M12" s="47"/>
    </row>
    <row r="13" spans="1:13">
      <c r="A13" s="54">
        <f t="shared" si="5"/>
        <v>12</v>
      </c>
      <c r="B13" s="49" t="s">
        <v>103</v>
      </c>
      <c r="C13" s="49" t="s">
        <v>49</v>
      </c>
      <c r="D13" s="49">
        <v>9</v>
      </c>
      <c r="E13" s="50">
        <f t="shared" si="0"/>
        <v>4.6875</v>
      </c>
      <c r="F13" s="49">
        <v>8.5</v>
      </c>
      <c r="G13" s="50">
        <f t="shared" si="1"/>
        <v>21.25</v>
      </c>
      <c r="H13" s="49">
        <v>62.64</v>
      </c>
      <c r="I13" s="50">
        <f t="shared" si="2"/>
        <v>10.871647509578544</v>
      </c>
      <c r="J13" s="49">
        <v>15</v>
      </c>
      <c r="K13" s="50">
        <f t="shared" si="3"/>
        <v>21</v>
      </c>
      <c r="L13" s="53">
        <f t="shared" si="4"/>
        <v>57.809147509578544</v>
      </c>
      <c r="M13" s="53"/>
    </row>
    <row r="14" spans="1:13">
      <c r="A14" s="54">
        <f t="shared" si="5"/>
        <v>13</v>
      </c>
      <c r="B14" s="49" t="s">
        <v>104</v>
      </c>
      <c r="C14" s="49" t="s">
        <v>49</v>
      </c>
      <c r="D14" s="49">
        <v>8.75</v>
      </c>
      <c r="E14" s="50">
        <f t="shared" si="0"/>
        <v>4.557291666666667</v>
      </c>
      <c r="F14" s="49">
        <v>8.6999999999999993</v>
      </c>
      <c r="G14" s="50">
        <f t="shared" si="1"/>
        <v>21.749999999999996</v>
      </c>
      <c r="H14" s="49">
        <v>62.88</v>
      </c>
      <c r="I14" s="50">
        <f t="shared" si="2"/>
        <v>10.830152671755725</v>
      </c>
      <c r="J14" s="49">
        <v>15.3</v>
      </c>
      <c r="K14" s="50">
        <f t="shared" si="3"/>
        <v>20.588235294117645</v>
      </c>
      <c r="L14" s="53">
        <f t="shared" si="4"/>
        <v>57.725679632540036</v>
      </c>
      <c r="M14" s="53"/>
    </row>
    <row r="15" spans="1:13">
      <c r="A15" s="54">
        <f t="shared" si="5"/>
        <v>14</v>
      </c>
      <c r="B15" s="49" t="s">
        <v>23</v>
      </c>
      <c r="C15" s="49" t="s">
        <v>15</v>
      </c>
      <c r="D15" s="49">
        <v>4.25</v>
      </c>
      <c r="E15" s="50">
        <f t="shared" si="0"/>
        <v>2.2135416666666665</v>
      </c>
      <c r="F15" s="49">
        <v>7.5</v>
      </c>
      <c r="G15" s="50">
        <f t="shared" si="1"/>
        <v>18.75</v>
      </c>
      <c r="H15" s="49">
        <v>56.03</v>
      </c>
      <c r="I15" s="50">
        <f t="shared" si="2"/>
        <v>12.154203105479207</v>
      </c>
      <c r="J15" s="49">
        <v>13.03</v>
      </c>
      <c r="K15" s="50">
        <f t="shared" si="3"/>
        <v>24.174980813507293</v>
      </c>
      <c r="L15" s="53">
        <f t="shared" si="4"/>
        <v>57.292725585653173</v>
      </c>
      <c r="M15" s="53"/>
    </row>
    <row r="16" spans="1:13">
      <c r="A16" s="54">
        <f t="shared" si="5"/>
        <v>15</v>
      </c>
      <c r="B16" s="49" t="s">
        <v>103</v>
      </c>
      <c r="C16" s="49" t="s">
        <v>49</v>
      </c>
      <c r="D16" s="49">
        <v>4.25</v>
      </c>
      <c r="E16" s="50">
        <f t="shared" si="0"/>
        <v>2.2135416666666665</v>
      </c>
      <c r="F16" s="49">
        <v>8.6999999999999993</v>
      </c>
      <c r="G16" s="50">
        <f t="shared" si="1"/>
        <v>21.749999999999996</v>
      </c>
      <c r="H16" s="49">
        <v>62.42</v>
      </c>
      <c r="I16" s="50">
        <f t="shared" si="2"/>
        <v>10.909964754886254</v>
      </c>
      <c r="J16" s="49">
        <v>15.1</v>
      </c>
      <c r="K16" s="50">
        <f t="shared" si="3"/>
        <v>20.860927152317881</v>
      </c>
      <c r="L16" s="53">
        <f t="shared" si="4"/>
        <v>55.734433573870803</v>
      </c>
      <c r="M16" s="53"/>
    </row>
    <row r="17" spans="1:13">
      <c r="A17" s="61">
        <f t="shared" si="5"/>
        <v>16</v>
      </c>
      <c r="B17" s="49" t="s">
        <v>24</v>
      </c>
      <c r="C17" s="49" t="s">
        <v>15</v>
      </c>
      <c r="D17" s="49">
        <v>13</v>
      </c>
      <c r="E17" s="50">
        <f t="shared" si="0"/>
        <v>6.770833333333333</v>
      </c>
      <c r="F17" s="49" t="s">
        <v>8</v>
      </c>
      <c r="G17" s="50">
        <f t="shared" si="1"/>
        <v>0</v>
      </c>
      <c r="H17" s="49" t="s">
        <v>8</v>
      </c>
      <c r="I17" s="50">
        <f t="shared" si="2"/>
        <v>0</v>
      </c>
      <c r="J17" s="49" t="s">
        <v>8</v>
      </c>
      <c r="K17" s="50">
        <f t="shared" si="3"/>
        <v>0</v>
      </c>
      <c r="L17" s="62">
        <f t="shared" si="4"/>
        <v>6.770833333333333</v>
      </c>
      <c r="M17" s="62"/>
    </row>
    <row r="18" spans="1:13">
      <c r="A18" s="54">
        <f t="shared" si="5"/>
        <v>17</v>
      </c>
      <c r="B18" s="49"/>
      <c r="C18" s="49"/>
      <c r="D18" s="49" t="s">
        <v>8</v>
      </c>
      <c r="E18" s="50">
        <f t="shared" si="0"/>
        <v>0</v>
      </c>
      <c r="F18" s="49" t="s">
        <v>8</v>
      </c>
      <c r="G18" s="50">
        <f t="shared" si="1"/>
        <v>0</v>
      </c>
      <c r="H18" s="49" t="s">
        <v>8</v>
      </c>
      <c r="I18" s="50">
        <f t="shared" si="2"/>
        <v>0</v>
      </c>
      <c r="J18" s="49" t="s">
        <v>8</v>
      </c>
      <c r="K18" s="50">
        <f t="shared" si="3"/>
        <v>0</v>
      </c>
      <c r="L18" s="53">
        <f t="shared" si="4"/>
        <v>0</v>
      </c>
      <c r="M18" s="53"/>
    </row>
    <row r="19" spans="1:13">
      <c r="A19" s="54">
        <f t="shared" si="5"/>
        <v>18</v>
      </c>
      <c r="B19" s="49"/>
      <c r="C19" s="49"/>
      <c r="D19" s="49" t="s">
        <v>8</v>
      </c>
      <c r="E19" s="50">
        <f t="shared" si="0"/>
        <v>0</v>
      </c>
      <c r="F19" s="49" t="s">
        <v>8</v>
      </c>
      <c r="G19" s="50">
        <f t="shared" si="1"/>
        <v>0</v>
      </c>
      <c r="H19" s="49" t="s">
        <v>8</v>
      </c>
      <c r="I19" s="50">
        <f t="shared" si="2"/>
        <v>0</v>
      </c>
      <c r="J19" s="49" t="s">
        <v>8</v>
      </c>
      <c r="K19" s="50">
        <f t="shared" si="3"/>
        <v>0</v>
      </c>
      <c r="L19" s="53">
        <f t="shared" si="4"/>
        <v>0</v>
      </c>
      <c r="M19" s="53"/>
    </row>
    <row r="20" spans="1:13">
      <c r="A20" s="54">
        <f t="shared" si="5"/>
        <v>19</v>
      </c>
      <c r="B20" s="49"/>
      <c r="C20" s="49"/>
      <c r="D20" s="49" t="s">
        <v>8</v>
      </c>
      <c r="E20" s="50">
        <f t="shared" si="0"/>
        <v>0</v>
      </c>
      <c r="F20" s="49" t="s">
        <v>8</v>
      </c>
      <c r="G20" s="50">
        <f t="shared" si="1"/>
        <v>0</v>
      </c>
      <c r="H20" s="49" t="s">
        <v>8</v>
      </c>
      <c r="I20" s="50">
        <f t="shared" si="2"/>
        <v>0</v>
      </c>
      <c r="J20" s="49" t="s">
        <v>8</v>
      </c>
      <c r="K20" s="50">
        <f t="shared" si="3"/>
        <v>0</v>
      </c>
      <c r="L20" s="53">
        <f t="shared" si="4"/>
        <v>0</v>
      </c>
      <c r="M20" s="53">
        <f t="shared" ref="M20:M51" si="6">_xlfn.RANK.EQ(L20,L$3:L$52)</f>
        <v>16</v>
      </c>
    </row>
    <row r="21" spans="1:13">
      <c r="A21" s="54">
        <f t="shared" si="5"/>
        <v>20</v>
      </c>
      <c r="B21" s="49"/>
      <c r="C21" s="49"/>
      <c r="D21" s="49" t="s">
        <v>8</v>
      </c>
      <c r="E21" s="50">
        <f t="shared" si="0"/>
        <v>0</v>
      </c>
      <c r="F21" s="49" t="s">
        <v>8</v>
      </c>
      <c r="G21" s="50">
        <f t="shared" si="1"/>
        <v>0</v>
      </c>
      <c r="H21" s="49" t="s">
        <v>8</v>
      </c>
      <c r="I21" s="50">
        <f t="shared" si="2"/>
        <v>0</v>
      </c>
      <c r="J21" s="49" t="s">
        <v>8</v>
      </c>
      <c r="K21" s="50">
        <f t="shared" si="3"/>
        <v>0</v>
      </c>
      <c r="L21" s="53">
        <f t="shared" si="4"/>
        <v>0</v>
      </c>
      <c r="M21" s="53">
        <f t="shared" si="6"/>
        <v>16</v>
      </c>
    </row>
    <row r="22" spans="1:13">
      <c r="A22" s="54">
        <f t="shared" si="5"/>
        <v>21</v>
      </c>
      <c r="B22" s="49"/>
      <c r="C22" s="49"/>
      <c r="D22" s="49" t="s">
        <v>8</v>
      </c>
      <c r="E22" s="50">
        <f t="shared" si="0"/>
        <v>0</v>
      </c>
      <c r="F22" s="49" t="s">
        <v>8</v>
      </c>
      <c r="G22" s="50">
        <f t="shared" si="1"/>
        <v>0</v>
      </c>
      <c r="H22" s="49" t="s">
        <v>8</v>
      </c>
      <c r="I22" s="50">
        <f t="shared" si="2"/>
        <v>0</v>
      </c>
      <c r="J22" s="49" t="s">
        <v>8</v>
      </c>
      <c r="K22" s="50">
        <f t="shared" si="3"/>
        <v>0</v>
      </c>
      <c r="L22" s="53">
        <f t="shared" si="4"/>
        <v>0</v>
      </c>
      <c r="M22" s="53">
        <f t="shared" si="6"/>
        <v>16</v>
      </c>
    </row>
    <row r="23" spans="1:13">
      <c r="A23" s="54">
        <f t="shared" si="5"/>
        <v>22</v>
      </c>
      <c r="B23" s="49"/>
      <c r="C23" s="49"/>
      <c r="D23" s="49" t="s">
        <v>8</v>
      </c>
      <c r="E23" s="50">
        <f t="shared" si="0"/>
        <v>0</v>
      </c>
      <c r="F23" s="49" t="s">
        <v>8</v>
      </c>
      <c r="G23" s="50">
        <f t="shared" si="1"/>
        <v>0</v>
      </c>
      <c r="H23" s="49" t="s">
        <v>8</v>
      </c>
      <c r="I23" s="50">
        <f t="shared" si="2"/>
        <v>0</v>
      </c>
      <c r="J23" s="49" t="s">
        <v>8</v>
      </c>
      <c r="K23" s="50">
        <f t="shared" si="3"/>
        <v>0</v>
      </c>
      <c r="L23" s="53">
        <f t="shared" si="4"/>
        <v>0</v>
      </c>
      <c r="M23" s="53">
        <f t="shared" si="6"/>
        <v>16</v>
      </c>
    </row>
    <row r="24" spans="1:13">
      <c r="A24" s="54">
        <f t="shared" si="5"/>
        <v>23</v>
      </c>
      <c r="B24" s="49"/>
      <c r="C24" s="49"/>
      <c r="D24" s="49" t="s">
        <v>8</v>
      </c>
      <c r="E24" s="50">
        <f t="shared" si="0"/>
        <v>0</v>
      </c>
      <c r="F24" s="49" t="s">
        <v>8</v>
      </c>
      <c r="G24" s="50">
        <f t="shared" si="1"/>
        <v>0</v>
      </c>
      <c r="H24" s="49" t="s">
        <v>8</v>
      </c>
      <c r="I24" s="50">
        <f t="shared" si="2"/>
        <v>0</v>
      </c>
      <c r="J24" s="49" t="s">
        <v>8</v>
      </c>
      <c r="K24" s="50">
        <f t="shared" si="3"/>
        <v>0</v>
      </c>
      <c r="L24" s="53">
        <f t="shared" si="4"/>
        <v>0</v>
      </c>
      <c r="M24" s="53">
        <f t="shared" si="6"/>
        <v>16</v>
      </c>
    </row>
    <row r="25" spans="1:13">
      <c r="A25" s="54">
        <f t="shared" si="5"/>
        <v>24</v>
      </c>
      <c r="B25" s="49"/>
      <c r="C25" s="49"/>
      <c r="D25" s="49" t="s">
        <v>8</v>
      </c>
      <c r="E25" s="50">
        <f t="shared" si="0"/>
        <v>0</v>
      </c>
      <c r="F25" s="49" t="s">
        <v>8</v>
      </c>
      <c r="G25" s="50">
        <f t="shared" si="1"/>
        <v>0</v>
      </c>
      <c r="H25" s="49" t="s">
        <v>8</v>
      </c>
      <c r="I25" s="50">
        <f t="shared" si="2"/>
        <v>0</v>
      </c>
      <c r="J25" s="49" t="s">
        <v>8</v>
      </c>
      <c r="K25" s="50">
        <f t="shared" si="3"/>
        <v>0</v>
      </c>
      <c r="L25" s="53">
        <f t="shared" si="4"/>
        <v>0</v>
      </c>
      <c r="M25" s="53">
        <f t="shared" si="6"/>
        <v>16</v>
      </c>
    </row>
    <row r="26" spans="1:13">
      <c r="A26" s="54">
        <f t="shared" si="5"/>
        <v>25</v>
      </c>
      <c r="B26" s="49"/>
      <c r="C26" s="49"/>
      <c r="D26" s="49" t="s">
        <v>8</v>
      </c>
      <c r="E26" s="50">
        <f t="shared" si="0"/>
        <v>0</v>
      </c>
      <c r="F26" s="49" t="s">
        <v>8</v>
      </c>
      <c r="G26" s="50">
        <f t="shared" si="1"/>
        <v>0</v>
      </c>
      <c r="H26" s="49" t="s">
        <v>8</v>
      </c>
      <c r="I26" s="50">
        <f t="shared" si="2"/>
        <v>0</v>
      </c>
      <c r="J26" s="49" t="s">
        <v>8</v>
      </c>
      <c r="K26" s="50">
        <f t="shared" si="3"/>
        <v>0</v>
      </c>
      <c r="L26" s="53">
        <f t="shared" si="4"/>
        <v>0</v>
      </c>
      <c r="M26" s="53">
        <f t="shared" si="6"/>
        <v>16</v>
      </c>
    </row>
    <row r="27" spans="1:13">
      <c r="A27" s="54">
        <f t="shared" si="5"/>
        <v>26</v>
      </c>
      <c r="B27" s="49"/>
      <c r="C27" s="49"/>
      <c r="D27" s="49" t="s">
        <v>8</v>
      </c>
      <c r="E27" s="50">
        <f t="shared" si="0"/>
        <v>0</v>
      </c>
      <c r="F27" s="49" t="s">
        <v>8</v>
      </c>
      <c r="G27" s="50">
        <f t="shared" si="1"/>
        <v>0</v>
      </c>
      <c r="H27" s="49" t="s">
        <v>8</v>
      </c>
      <c r="I27" s="50">
        <f t="shared" si="2"/>
        <v>0</v>
      </c>
      <c r="J27" s="49" t="s">
        <v>8</v>
      </c>
      <c r="K27" s="50">
        <f t="shared" si="3"/>
        <v>0</v>
      </c>
      <c r="L27" s="53">
        <f t="shared" si="4"/>
        <v>0</v>
      </c>
      <c r="M27" s="53">
        <f t="shared" si="6"/>
        <v>16</v>
      </c>
    </row>
    <row r="28" spans="1:13">
      <c r="A28" s="54">
        <f t="shared" si="5"/>
        <v>27</v>
      </c>
      <c r="B28" s="49"/>
      <c r="C28" s="49"/>
      <c r="D28" s="49" t="s">
        <v>8</v>
      </c>
      <c r="E28" s="50">
        <f t="shared" si="0"/>
        <v>0</v>
      </c>
      <c r="F28" s="49" t="s">
        <v>8</v>
      </c>
      <c r="G28" s="50">
        <f t="shared" si="1"/>
        <v>0</v>
      </c>
      <c r="H28" s="49" t="s">
        <v>8</v>
      </c>
      <c r="I28" s="50">
        <f t="shared" si="2"/>
        <v>0</v>
      </c>
      <c r="J28" s="49" t="s">
        <v>8</v>
      </c>
      <c r="K28" s="50">
        <f t="shared" si="3"/>
        <v>0</v>
      </c>
      <c r="L28" s="53">
        <f t="shared" si="4"/>
        <v>0</v>
      </c>
      <c r="M28" s="53">
        <f t="shared" si="6"/>
        <v>16</v>
      </c>
    </row>
    <row r="29" spans="1:13">
      <c r="A29" s="54">
        <f t="shared" si="5"/>
        <v>28</v>
      </c>
      <c r="B29" s="49"/>
      <c r="C29" s="49"/>
      <c r="D29" s="49" t="s">
        <v>8</v>
      </c>
      <c r="E29" s="50">
        <f t="shared" si="0"/>
        <v>0</v>
      </c>
      <c r="F29" s="49" t="s">
        <v>8</v>
      </c>
      <c r="G29" s="50">
        <f t="shared" si="1"/>
        <v>0</v>
      </c>
      <c r="H29" s="49" t="s">
        <v>8</v>
      </c>
      <c r="I29" s="50">
        <f t="shared" si="2"/>
        <v>0</v>
      </c>
      <c r="J29" s="49" t="s">
        <v>8</v>
      </c>
      <c r="K29" s="50">
        <f t="shared" si="3"/>
        <v>0</v>
      </c>
      <c r="L29" s="53">
        <f t="shared" si="4"/>
        <v>0</v>
      </c>
      <c r="M29" s="53">
        <f t="shared" si="6"/>
        <v>16</v>
      </c>
    </row>
    <row r="30" spans="1:13">
      <c r="A30" s="54">
        <f t="shared" si="5"/>
        <v>29</v>
      </c>
      <c r="B30" s="49"/>
      <c r="C30" s="49"/>
      <c r="D30" s="49" t="s">
        <v>8</v>
      </c>
      <c r="E30" s="50">
        <f t="shared" si="0"/>
        <v>0</v>
      </c>
      <c r="F30" s="49" t="s">
        <v>8</v>
      </c>
      <c r="G30" s="50">
        <f t="shared" si="1"/>
        <v>0</v>
      </c>
      <c r="H30" s="49" t="s">
        <v>8</v>
      </c>
      <c r="I30" s="50">
        <f t="shared" si="2"/>
        <v>0</v>
      </c>
      <c r="J30" s="49" t="s">
        <v>8</v>
      </c>
      <c r="K30" s="50">
        <f t="shared" si="3"/>
        <v>0</v>
      </c>
      <c r="L30" s="53">
        <f t="shared" si="4"/>
        <v>0</v>
      </c>
      <c r="M30" s="53">
        <f t="shared" si="6"/>
        <v>16</v>
      </c>
    </row>
    <row r="31" spans="1:13">
      <c r="A31" s="54">
        <f t="shared" si="5"/>
        <v>30</v>
      </c>
      <c r="B31" s="49"/>
      <c r="C31" s="49"/>
      <c r="D31" s="49" t="s">
        <v>8</v>
      </c>
      <c r="E31" s="50">
        <f t="shared" si="0"/>
        <v>0</v>
      </c>
      <c r="F31" s="49" t="s">
        <v>8</v>
      </c>
      <c r="G31" s="50">
        <f t="shared" si="1"/>
        <v>0</v>
      </c>
      <c r="H31" s="49" t="s">
        <v>8</v>
      </c>
      <c r="I31" s="50">
        <f t="shared" si="2"/>
        <v>0</v>
      </c>
      <c r="J31" s="49" t="s">
        <v>8</v>
      </c>
      <c r="K31" s="50">
        <f t="shared" si="3"/>
        <v>0</v>
      </c>
      <c r="L31" s="53">
        <f t="shared" si="4"/>
        <v>0</v>
      </c>
      <c r="M31" s="53">
        <f t="shared" si="6"/>
        <v>16</v>
      </c>
    </row>
    <row r="32" spans="1:13">
      <c r="A32" s="54">
        <f t="shared" si="5"/>
        <v>31</v>
      </c>
      <c r="B32" s="49"/>
      <c r="C32" s="49"/>
      <c r="D32" s="49" t="s">
        <v>8</v>
      </c>
      <c r="E32" s="50">
        <f t="shared" si="0"/>
        <v>0</v>
      </c>
      <c r="F32" s="49" t="s">
        <v>8</v>
      </c>
      <c r="G32" s="50">
        <f t="shared" si="1"/>
        <v>0</v>
      </c>
      <c r="H32" s="49" t="s">
        <v>8</v>
      </c>
      <c r="I32" s="50">
        <f t="shared" si="2"/>
        <v>0</v>
      </c>
      <c r="J32" s="49" t="s">
        <v>8</v>
      </c>
      <c r="K32" s="50">
        <f t="shared" si="3"/>
        <v>0</v>
      </c>
      <c r="L32" s="53">
        <f t="shared" si="4"/>
        <v>0</v>
      </c>
      <c r="M32" s="53">
        <f t="shared" si="6"/>
        <v>16</v>
      </c>
    </row>
    <row r="33" spans="1:13">
      <c r="A33" s="54">
        <f t="shared" si="5"/>
        <v>32</v>
      </c>
      <c r="B33" s="49"/>
      <c r="C33" s="49"/>
      <c r="D33" s="49" t="s">
        <v>8</v>
      </c>
      <c r="E33" s="50">
        <f t="shared" si="0"/>
        <v>0</v>
      </c>
      <c r="F33" s="49" t="s">
        <v>8</v>
      </c>
      <c r="G33" s="50">
        <f t="shared" si="1"/>
        <v>0</v>
      </c>
      <c r="H33" s="49" t="s">
        <v>8</v>
      </c>
      <c r="I33" s="50">
        <f t="shared" si="2"/>
        <v>0</v>
      </c>
      <c r="J33" s="49" t="s">
        <v>8</v>
      </c>
      <c r="K33" s="50">
        <f t="shared" si="3"/>
        <v>0</v>
      </c>
      <c r="L33" s="53">
        <f t="shared" si="4"/>
        <v>0</v>
      </c>
      <c r="M33" s="53">
        <f t="shared" si="6"/>
        <v>16</v>
      </c>
    </row>
    <row r="34" spans="1:13">
      <c r="A34" s="54">
        <f t="shared" si="5"/>
        <v>33</v>
      </c>
      <c r="B34" s="49"/>
      <c r="C34" s="49"/>
      <c r="D34" s="49" t="s">
        <v>8</v>
      </c>
      <c r="E34" s="50">
        <f t="shared" ref="E34:E51" si="7">IF(D34="-",0,IF(D34&gt;-25,25*D34/48))</f>
        <v>0</v>
      </c>
      <c r="F34" s="49" t="s">
        <v>8</v>
      </c>
      <c r="G34" s="50">
        <f t="shared" ref="G34:G51" si="8">IF(F34="-",0,IF(F34&gt;-10,25*F34/10))</f>
        <v>0</v>
      </c>
      <c r="H34" s="49" t="s">
        <v>8</v>
      </c>
      <c r="I34" s="50">
        <f t="shared" ref="I34:I51" si="9">IF(H34="-",0,IF(H34&gt;0,25*H$53/H34))</f>
        <v>0</v>
      </c>
      <c r="J34" s="49" t="s">
        <v>8</v>
      </c>
      <c r="K34" s="50">
        <f t="shared" ref="K34:K51" si="10">IF(J34="-",0,IF(J34&gt;0,25*J$53/J34))</f>
        <v>0</v>
      </c>
      <c r="L34" s="53">
        <f t="shared" ref="L34:L51" si="11">E34+G34+I34+K34</f>
        <v>0</v>
      </c>
      <c r="M34" s="53">
        <f t="shared" si="6"/>
        <v>16</v>
      </c>
    </row>
    <row r="35" spans="1:13">
      <c r="A35" s="54">
        <f t="shared" ref="A35:A51" si="12">A34+1</f>
        <v>34</v>
      </c>
      <c r="B35" s="49"/>
      <c r="C35" s="49"/>
      <c r="D35" s="49" t="s">
        <v>8</v>
      </c>
      <c r="E35" s="50">
        <f t="shared" si="7"/>
        <v>0</v>
      </c>
      <c r="F35" s="49" t="s">
        <v>8</v>
      </c>
      <c r="G35" s="50">
        <f t="shared" si="8"/>
        <v>0</v>
      </c>
      <c r="H35" s="49" t="s">
        <v>8</v>
      </c>
      <c r="I35" s="50">
        <f t="shared" si="9"/>
        <v>0</v>
      </c>
      <c r="J35" s="49" t="s">
        <v>8</v>
      </c>
      <c r="K35" s="50">
        <f t="shared" si="10"/>
        <v>0</v>
      </c>
      <c r="L35" s="53">
        <f t="shared" si="11"/>
        <v>0</v>
      </c>
      <c r="M35" s="53">
        <f t="shared" si="6"/>
        <v>16</v>
      </c>
    </row>
    <row r="36" spans="1:13">
      <c r="A36" s="54">
        <f t="shared" si="12"/>
        <v>35</v>
      </c>
      <c r="B36" s="49"/>
      <c r="C36" s="49"/>
      <c r="D36" s="49" t="s">
        <v>8</v>
      </c>
      <c r="E36" s="50">
        <f t="shared" si="7"/>
        <v>0</v>
      </c>
      <c r="F36" s="49" t="s">
        <v>8</v>
      </c>
      <c r="G36" s="50">
        <f t="shared" si="8"/>
        <v>0</v>
      </c>
      <c r="H36" s="49" t="s">
        <v>8</v>
      </c>
      <c r="I36" s="50">
        <f t="shared" si="9"/>
        <v>0</v>
      </c>
      <c r="J36" s="49" t="s">
        <v>8</v>
      </c>
      <c r="K36" s="50">
        <f t="shared" si="10"/>
        <v>0</v>
      </c>
      <c r="L36" s="53">
        <f t="shared" si="11"/>
        <v>0</v>
      </c>
      <c r="M36" s="53">
        <f t="shared" si="6"/>
        <v>16</v>
      </c>
    </row>
    <row r="37" spans="1:13">
      <c r="A37" s="54">
        <f t="shared" si="12"/>
        <v>36</v>
      </c>
      <c r="B37" s="49"/>
      <c r="C37" s="49"/>
      <c r="D37" s="49" t="s">
        <v>8</v>
      </c>
      <c r="E37" s="50">
        <f t="shared" si="7"/>
        <v>0</v>
      </c>
      <c r="F37" s="49" t="s">
        <v>8</v>
      </c>
      <c r="G37" s="50">
        <f t="shared" si="8"/>
        <v>0</v>
      </c>
      <c r="H37" s="49" t="s">
        <v>8</v>
      </c>
      <c r="I37" s="50">
        <f t="shared" si="9"/>
        <v>0</v>
      </c>
      <c r="J37" s="49" t="s">
        <v>8</v>
      </c>
      <c r="K37" s="50">
        <f t="shared" si="10"/>
        <v>0</v>
      </c>
      <c r="L37" s="53">
        <f t="shared" si="11"/>
        <v>0</v>
      </c>
      <c r="M37" s="53">
        <f t="shared" si="6"/>
        <v>16</v>
      </c>
    </row>
    <row r="38" spans="1:13">
      <c r="A38" s="54">
        <f t="shared" si="12"/>
        <v>37</v>
      </c>
      <c r="B38" s="49"/>
      <c r="C38" s="49"/>
      <c r="D38" s="49" t="s">
        <v>8</v>
      </c>
      <c r="E38" s="50">
        <f t="shared" si="7"/>
        <v>0</v>
      </c>
      <c r="F38" s="49" t="s">
        <v>8</v>
      </c>
      <c r="G38" s="50">
        <f t="shared" si="8"/>
        <v>0</v>
      </c>
      <c r="H38" s="49" t="s">
        <v>8</v>
      </c>
      <c r="I38" s="50">
        <f t="shared" si="9"/>
        <v>0</v>
      </c>
      <c r="J38" s="49" t="s">
        <v>8</v>
      </c>
      <c r="K38" s="50">
        <f t="shared" si="10"/>
        <v>0</v>
      </c>
      <c r="L38" s="53">
        <f t="shared" si="11"/>
        <v>0</v>
      </c>
      <c r="M38" s="53">
        <f t="shared" si="6"/>
        <v>16</v>
      </c>
    </row>
    <row r="39" spans="1:13">
      <c r="A39" s="54">
        <f t="shared" si="12"/>
        <v>38</v>
      </c>
      <c r="B39" s="49"/>
      <c r="C39" s="49"/>
      <c r="D39" s="49" t="s">
        <v>8</v>
      </c>
      <c r="E39" s="50">
        <f t="shared" si="7"/>
        <v>0</v>
      </c>
      <c r="F39" s="49" t="s">
        <v>8</v>
      </c>
      <c r="G39" s="50">
        <f t="shared" si="8"/>
        <v>0</v>
      </c>
      <c r="H39" s="49" t="s">
        <v>8</v>
      </c>
      <c r="I39" s="50">
        <f t="shared" si="9"/>
        <v>0</v>
      </c>
      <c r="J39" s="49" t="s">
        <v>8</v>
      </c>
      <c r="K39" s="50">
        <f t="shared" si="10"/>
        <v>0</v>
      </c>
      <c r="L39" s="53">
        <f t="shared" si="11"/>
        <v>0</v>
      </c>
      <c r="M39" s="53">
        <f t="shared" si="6"/>
        <v>16</v>
      </c>
    </row>
    <row r="40" spans="1:13">
      <c r="A40" s="54">
        <f t="shared" si="12"/>
        <v>39</v>
      </c>
      <c r="B40" s="49"/>
      <c r="C40" s="49"/>
      <c r="D40" s="49" t="s">
        <v>8</v>
      </c>
      <c r="E40" s="50">
        <f t="shared" si="7"/>
        <v>0</v>
      </c>
      <c r="F40" s="49" t="s">
        <v>8</v>
      </c>
      <c r="G40" s="50">
        <f t="shared" si="8"/>
        <v>0</v>
      </c>
      <c r="H40" s="49" t="s">
        <v>8</v>
      </c>
      <c r="I40" s="50">
        <f t="shared" si="9"/>
        <v>0</v>
      </c>
      <c r="J40" s="49" t="s">
        <v>8</v>
      </c>
      <c r="K40" s="50">
        <f t="shared" si="10"/>
        <v>0</v>
      </c>
      <c r="L40" s="53">
        <f t="shared" si="11"/>
        <v>0</v>
      </c>
      <c r="M40" s="53">
        <f t="shared" si="6"/>
        <v>16</v>
      </c>
    </row>
    <row r="41" spans="1:13">
      <c r="A41" s="54">
        <f t="shared" si="12"/>
        <v>40</v>
      </c>
      <c r="B41" s="49"/>
      <c r="C41" s="49"/>
      <c r="D41" s="49" t="s">
        <v>8</v>
      </c>
      <c r="E41" s="50">
        <f t="shared" si="7"/>
        <v>0</v>
      </c>
      <c r="F41" s="49" t="s">
        <v>8</v>
      </c>
      <c r="G41" s="50">
        <f t="shared" si="8"/>
        <v>0</v>
      </c>
      <c r="H41" s="49" t="s">
        <v>8</v>
      </c>
      <c r="I41" s="50">
        <f t="shared" si="9"/>
        <v>0</v>
      </c>
      <c r="J41" s="49" t="s">
        <v>8</v>
      </c>
      <c r="K41" s="50">
        <f t="shared" si="10"/>
        <v>0</v>
      </c>
      <c r="L41" s="53">
        <f t="shared" si="11"/>
        <v>0</v>
      </c>
      <c r="M41" s="53">
        <f t="shared" si="6"/>
        <v>16</v>
      </c>
    </row>
    <row r="42" spans="1:13">
      <c r="A42" s="54">
        <f t="shared" si="12"/>
        <v>41</v>
      </c>
      <c r="B42" s="49"/>
      <c r="C42" s="49"/>
      <c r="D42" s="49" t="s">
        <v>8</v>
      </c>
      <c r="E42" s="50">
        <f t="shared" si="7"/>
        <v>0</v>
      </c>
      <c r="F42" s="49" t="s">
        <v>8</v>
      </c>
      <c r="G42" s="50">
        <f t="shared" si="8"/>
        <v>0</v>
      </c>
      <c r="H42" s="49" t="s">
        <v>8</v>
      </c>
      <c r="I42" s="50">
        <f t="shared" si="9"/>
        <v>0</v>
      </c>
      <c r="J42" s="49" t="s">
        <v>8</v>
      </c>
      <c r="K42" s="50">
        <f t="shared" si="10"/>
        <v>0</v>
      </c>
      <c r="L42" s="53">
        <f t="shared" si="11"/>
        <v>0</v>
      </c>
      <c r="M42" s="53">
        <f t="shared" si="6"/>
        <v>16</v>
      </c>
    </row>
    <row r="43" spans="1:13">
      <c r="A43" s="54">
        <f t="shared" si="12"/>
        <v>42</v>
      </c>
      <c r="B43" s="49"/>
      <c r="C43" s="49"/>
      <c r="D43" s="49" t="s">
        <v>8</v>
      </c>
      <c r="E43" s="50">
        <f t="shared" si="7"/>
        <v>0</v>
      </c>
      <c r="F43" s="49" t="s">
        <v>8</v>
      </c>
      <c r="G43" s="50">
        <f t="shared" si="8"/>
        <v>0</v>
      </c>
      <c r="H43" s="49" t="s">
        <v>8</v>
      </c>
      <c r="I43" s="50">
        <f t="shared" si="9"/>
        <v>0</v>
      </c>
      <c r="J43" s="49" t="s">
        <v>8</v>
      </c>
      <c r="K43" s="50">
        <f t="shared" si="10"/>
        <v>0</v>
      </c>
      <c r="L43" s="53">
        <f t="shared" si="11"/>
        <v>0</v>
      </c>
      <c r="M43" s="53">
        <f t="shared" si="6"/>
        <v>16</v>
      </c>
    </row>
    <row r="44" spans="1:13">
      <c r="A44" s="54">
        <f t="shared" si="12"/>
        <v>43</v>
      </c>
      <c r="B44" s="49"/>
      <c r="C44" s="49"/>
      <c r="D44" s="49" t="s">
        <v>8</v>
      </c>
      <c r="E44" s="50">
        <f t="shared" si="7"/>
        <v>0</v>
      </c>
      <c r="F44" s="49" t="s">
        <v>8</v>
      </c>
      <c r="G44" s="50">
        <f t="shared" si="8"/>
        <v>0</v>
      </c>
      <c r="H44" s="49" t="s">
        <v>8</v>
      </c>
      <c r="I44" s="50">
        <f t="shared" si="9"/>
        <v>0</v>
      </c>
      <c r="J44" s="49" t="s">
        <v>8</v>
      </c>
      <c r="K44" s="50">
        <f t="shared" si="10"/>
        <v>0</v>
      </c>
      <c r="L44" s="53">
        <f t="shared" si="11"/>
        <v>0</v>
      </c>
      <c r="M44" s="53">
        <f t="shared" si="6"/>
        <v>16</v>
      </c>
    </row>
    <row r="45" spans="1:13">
      <c r="A45" s="54">
        <f t="shared" si="12"/>
        <v>44</v>
      </c>
      <c r="B45" s="49"/>
      <c r="C45" s="49"/>
      <c r="D45" s="49" t="s">
        <v>8</v>
      </c>
      <c r="E45" s="50">
        <f t="shared" si="7"/>
        <v>0</v>
      </c>
      <c r="F45" s="49" t="s">
        <v>8</v>
      </c>
      <c r="G45" s="50">
        <f t="shared" si="8"/>
        <v>0</v>
      </c>
      <c r="H45" s="49" t="s">
        <v>8</v>
      </c>
      <c r="I45" s="50">
        <f t="shared" si="9"/>
        <v>0</v>
      </c>
      <c r="J45" s="49" t="s">
        <v>8</v>
      </c>
      <c r="K45" s="50">
        <f t="shared" si="10"/>
        <v>0</v>
      </c>
      <c r="L45" s="53">
        <f t="shared" si="11"/>
        <v>0</v>
      </c>
      <c r="M45" s="53">
        <f t="shared" si="6"/>
        <v>16</v>
      </c>
    </row>
    <row r="46" spans="1:13">
      <c r="A46" s="54">
        <f t="shared" si="12"/>
        <v>45</v>
      </c>
      <c r="B46" s="49"/>
      <c r="C46" s="49"/>
      <c r="D46" s="49" t="s">
        <v>8</v>
      </c>
      <c r="E46" s="50">
        <f t="shared" si="7"/>
        <v>0</v>
      </c>
      <c r="F46" s="49" t="s">
        <v>8</v>
      </c>
      <c r="G46" s="50">
        <f t="shared" si="8"/>
        <v>0</v>
      </c>
      <c r="H46" s="49" t="s">
        <v>8</v>
      </c>
      <c r="I46" s="50">
        <f t="shared" si="9"/>
        <v>0</v>
      </c>
      <c r="J46" s="49" t="s">
        <v>8</v>
      </c>
      <c r="K46" s="50">
        <f t="shared" si="10"/>
        <v>0</v>
      </c>
      <c r="L46" s="53">
        <f t="shared" si="11"/>
        <v>0</v>
      </c>
      <c r="M46" s="53">
        <f t="shared" si="6"/>
        <v>16</v>
      </c>
    </row>
    <row r="47" spans="1:13">
      <c r="A47" s="54">
        <f t="shared" si="12"/>
        <v>46</v>
      </c>
      <c r="B47" s="49"/>
      <c r="C47" s="49"/>
      <c r="D47" s="49" t="s">
        <v>8</v>
      </c>
      <c r="E47" s="50">
        <f t="shared" si="7"/>
        <v>0</v>
      </c>
      <c r="F47" s="49" t="s">
        <v>8</v>
      </c>
      <c r="G47" s="50">
        <f t="shared" si="8"/>
        <v>0</v>
      </c>
      <c r="H47" s="49" t="s">
        <v>8</v>
      </c>
      <c r="I47" s="50">
        <f t="shared" si="9"/>
        <v>0</v>
      </c>
      <c r="J47" s="49" t="s">
        <v>8</v>
      </c>
      <c r="K47" s="50">
        <f t="shared" si="10"/>
        <v>0</v>
      </c>
      <c r="L47" s="53">
        <f t="shared" si="11"/>
        <v>0</v>
      </c>
      <c r="M47" s="53">
        <f t="shared" si="6"/>
        <v>16</v>
      </c>
    </row>
    <row r="48" spans="1:13">
      <c r="A48" s="54">
        <f t="shared" si="12"/>
        <v>47</v>
      </c>
      <c r="B48" s="49"/>
      <c r="C48" s="49"/>
      <c r="D48" s="49" t="s">
        <v>8</v>
      </c>
      <c r="E48" s="50">
        <f t="shared" si="7"/>
        <v>0</v>
      </c>
      <c r="F48" s="49" t="s">
        <v>8</v>
      </c>
      <c r="G48" s="50">
        <f t="shared" si="8"/>
        <v>0</v>
      </c>
      <c r="H48" s="49" t="s">
        <v>8</v>
      </c>
      <c r="I48" s="50">
        <f t="shared" si="9"/>
        <v>0</v>
      </c>
      <c r="J48" s="49" t="s">
        <v>8</v>
      </c>
      <c r="K48" s="50">
        <f t="shared" si="10"/>
        <v>0</v>
      </c>
      <c r="L48" s="53">
        <f t="shared" si="11"/>
        <v>0</v>
      </c>
      <c r="M48" s="53">
        <f t="shared" si="6"/>
        <v>16</v>
      </c>
    </row>
    <row r="49" spans="1:13">
      <c r="A49" s="54">
        <f t="shared" si="12"/>
        <v>48</v>
      </c>
      <c r="B49" s="49"/>
      <c r="C49" s="49"/>
      <c r="D49" s="49" t="s">
        <v>8</v>
      </c>
      <c r="E49" s="50">
        <f t="shared" si="7"/>
        <v>0</v>
      </c>
      <c r="F49" s="49" t="s">
        <v>8</v>
      </c>
      <c r="G49" s="50">
        <f t="shared" si="8"/>
        <v>0</v>
      </c>
      <c r="H49" s="49" t="s">
        <v>8</v>
      </c>
      <c r="I49" s="50">
        <f t="shared" si="9"/>
        <v>0</v>
      </c>
      <c r="J49" s="49" t="s">
        <v>8</v>
      </c>
      <c r="K49" s="50">
        <f t="shared" si="10"/>
        <v>0</v>
      </c>
      <c r="L49" s="53">
        <f t="shared" si="11"/>
        <v>0</v>
      </c>
      <c r="M49" s="53">
        <f t="shared" si="6"/>
        <v>16</v>
      </c>
    </row>
    <row r="50" spans="1:13">
      <c r="A50" s="54">
        <f t="shared" si="12"/>
        <v>49</v>
      </c>
      <c r="B50" s="49"/>
      <c r="C50" s="49"/>
      <c r="D50" s="49" t="s">
        <v>8</v>
      </c>
      <c r="E50" s="50">
        <f t="shared" si="7"/>
        <v>0</v>
      </c>
      <c r="F50" s="49" t="s">
        <v>8</v>
      </c>
      <c r="G50" s="50">
        <f t="shared" si="8"/>
        <v>0</v>
      </c>
      <c r="H50" s="49" t="s">
        <v>8</v>
      </c>
      <c r="I50" s="50">
        <f t="shared" si="9"/>
        <v>0</v>
      </c>
      <c r="J50" s="49" t="s">
        <v>8</v>
      </c>
      <c r="K50" s="50">
        <f t="shared" si="10"/>
        <v>0</v>
      </c>
      <c r="L50" s="53">
        <f t="shared" si="11"/>
        <v>0</v>
      </c>
      <c r="M50" s="53">
        <f t="shared" si="6"/>
        <v>16</v>
      </c>
    </row>
    <row r="51" spans="1:13">
      <c r="A51" s="54">
        <f t="shared" si="12"/>
        <v>50</v>
      </c>
      <c r="B51" s="49"/>
      <c r="C51" s="49"/>
      <c r="D51" s="49"/>
      <c r="E51" s="50">
        <f t="shared" si="7"/>
        <v>0</v>
      </c>
      <c r="F51" s="49" t="s">
        <v>8</v>
      </c>
      <c r="G51" s="50">
        <f t="shared" si="8"/>
        <v>0</v>
      </c>
      <c r="H51" s="49" t="s">
        <v>8</v>
      </c>
      <c r="I51" s="50">
        <f t="shared" si="9"/>
        <v>0</v>
      </c>
      <c r="J51" s="49" t="s">
        <v>8</v>
      </c>
      <c r="K51" s="50">
        <f t="shared" si="10"/>
        <v>0</v>
      </c>
      <c r="L51" s="53">
        <f t="shared" si="11"/>
        <v>0</v>
      </c>
      <c r="M51" s="53">
        <f t="shared" si="6"/>
        <v>16</v>
      </c>
    </row>
    <row r="52" spans="1:13">
      <c r="A52" s="6"/>
      <c r="B52" s="21" t="s">
        <v>13</v>
      </c>
      <c r="C52" s="21" t="s">
        <v>12</v>
      </c>
      <c r="D52" s="49" t="s">
        <v>2</v>
      </c>
      <c r="E52" s="55" t="s">
        <v>11</v>
      </c>
      <c r="F52" s="49" t="s">
        <v>2</v>
      </c>
      <c r="G52" s="55" t="s">
        <v>11</v>
      </c>
      <c r="H52" s="49" t="s">
        <v>10</v>
      </c>
      <c r="I52" s="55" t="s">
        <v>11</v>
      </c>
      <c r="J52" s="49" t="s">
        <v>10</v>
      </c>
      <c r="K52" s="55" t="s">
        <v>11</v>
      </c>
      <c r="L52" s="56"/>
      <c r="M52" s="6"/>
    </row>
    <row r="53" spans="1:13">
      <c r="E53" s="50">
        <f t="shared" ref="E53:E60" si="13">IF(D53="-",0,IF(D53&gt;-25,25*D53/48))</f>
        <v>0</v>
      </c>
      <c r="H53" s="60">
        <f>MIN(H3:H52)</f>
        <v>27.24</v>
      </c>
      <c r="J53" s="60">
        <f>MIN(J3:J52)</f>
        <v>12.6</v>
      </c>
    </row>
    <row r="54" spans="1:13">
      <c r="E54" s="50">
        <f t="shared" si="13"/>
        <v>0</v>
      </c>
    </row>
    <row r="55" spans="1:13">
      <c r="E55" s="50">
        <f t="shared" si="13"/>
        <v>0</v>
      </c>
    </row>
    <row r="56" spans="1:13">
      <c r="E56" s="50">
        <f t="shared" si="13"/>
        <v>0</v>
      </c>
    </row>
    <row r="57" spans="1:13">
      <c r="E57" s="50">
        <f t="shared" si="13"/>
        <v>0</v>
      </c>
    </row>
    <row r="58" spans="1:13">
      <c r="E58" s="50">
        <f t="shared" si="13"/>
        <v>0</v>
      </c>
    </row>
    <row r="59" spans="1:13">
      <c r="E59" s="50">
        <f t="shared" si="13"/>
        <v>0</v>
      </c>
    </row>
    <row r="60" spans="1:13">
      <c r="E60" s="50">
        <f t="shared" si="13"/>
        <v>0</v>
      </c>
    </row>
    <row r="61" spans="1:13">
      <c r="E61" s="50">
        <f>IF(D61="-",0,IF(D61&gt;-25,25*D61/57))</f>
        <v>0</v>
      </c>
    </row>
    <row r="62" spans="1:13">
      <c r="E62" s="50">
        <f>IF(D62="-",0,IF(D62&gt;-25,25*D62/57))</f>
        <v>0</v>
      </c>
    </row>
    <row r="63" spans="1:13">
      <c r="E63" s="50">
        <f>IF(D63="-",0,IF(D63&gt;-25,25*D63/57))</f>
        <v>0</v>
      </c>
    </row>
    <row r="64" spans="1:13">
      <c r="E64" s="50">
        <f>IF(D64="-",0,IF(D64&gt;-25,25*D64/57))</f>
        <v>0</v>
      </c>
    </row>
  </sheetData>
  <sortState ref="A1:O64">
    <sortCondition descending="1" ref="L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Юн 7-8 кл</vt:lpstr>
      <vt:lpstr>Дев 7-8 кл</vt:lpstr>
      <vt:lpstr>Юн 9-11 кл</vt:lpstr>
      <vt:lpstr>Дев 9-11 кл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Осетров</dc:creator>
  <cp:lastModifiedBy>Методист ИКТ</cp:lastModifiedBy>
  <dcterms:created xsi:type="dcterms:W3CDTF">2015-10-26T13:34:27Z</dcterms:created>
  <dcterms:modified xsi:type="dcterms:W3CDTF">2021-11-30T11:06:49Z</dcterms:modified>
</cp:coreProperties>
</file>